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 codeName="ThisWorkbook"/>
  <xr:revisionPtr revIDLastSave="0" documentId="13_ncr:1_{5FA16DC8-7B92-48FB-AF8F-875967E359CF}" xr6:coauthVersionLast="47" xr6:coauthVersionMax="47" xr10:uidLastSave="{00000000-0000-0000-0000-000000000000}"/>
  <workbookProtection workbookAlgorithmName="SHA-512" workbookHashValue="ws9UNaqQRJC46T1j/bC2Q6Ge6VloXlFxc1JTRcFLcb118aGbJk+lK+4LOBuThmJopixJlQK0HPJF+ajJTplLiQ==" workbookSaltValue="8jDzXoc5nKrNRbS2JVguTg==" workbookSpinCount="100000" lockStructure="1"/>
  <bookViews>
    <workbookView xWindow="-108" yWindow="-108" windowWidth="30936" windowHeight="16776" xr2:uid="{00000000-000D-0000-FFFF-FFFF00000000}"/>
  </bookViews>
  <sheets>
    <sheet name="Cash Flow" sheetId="1" r:id="rId1"/>
    <sheet name="Monthly Income" sheetId="3" r:id="rId2"/>
    <sheet name="Monthly Expenses" sheetId="4" r:id="rId3"/>
    <sheet name="Chart Data" sheetId="2" state="hidden" r:id="rId4"/>
  </sheets>
  <definedNames>
    <definedName name="BudgetTitle">'Cash Flow'!#REF!</definedName>
    <definedName name="Month">'Cash Flow'!#REF!</definedName>
    <definedName name="Name">'Cash Flow'!#REF!</definedName>
    <definedName name="_xlnm.Print_Titles" localSheetId="0">'Cash Flow'!$35:$35</definedName>
    <definedName name="_xlnm.Print_Titles" localSheetId="2">'Monthly Expenses'!$12:$12</definedName>
    <definedName name="_xlnm.Print_Titles" localSheetId="1">'Monthly Income'!$8:$8</definedName>
    <definedName name="Title1">CashFlow[[#Headers],[ ]]</definedName>
    <definedName name="Title2">Income[[#Headers],[ ]]</definedName>
    <definedName name="Title3">Expenses[[#Headers],[ ]]</definedName>
    <definedName name="Year">'Cash Flow'!$B$30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7" i="1" l="1"/>
  <c r="D37" i="1"/>
  <c r="C37" i="1"/>
  <c r="E7" i="3"/>
  <c r="E11" i="3"/>
  <c r="E9" i="3"/>
  <c r="E10" i="3"/>
  <c r="C20" i="3"/>
  <c r="C41" i="1"/>
  <c r="D41" i="1"/>
  <c r="E41" i="1"/>
  <c r="C42" i="1"/>
  <c r="D42" i="1"/>
  <c r="E42" i="1"/>
  <c r="D40" i="1"/>
  <c r="E40" i="1"/>
  <c r="C40" i="1"/>
  <c r="E53" i="4"/>
  <c r="D53" i="4"/>
  <c r="C53" i="4"/>
  <c r="E52" i="4"/>
  <c r="D52" i="4"/>
  <c r="C52" i="4"/>
  <c r="E51" i="4"/>
  <c r="D51" i="4"/>
  <c r="C51" i="4"/>
  <c r="E33" i="4"/>
  <c r="E34" i="4"/>
  <c r="E35" i="4"/>
  <c r="E37" i="4"/>
  <c r="E38" i="4"/>
  <c r="E39" i="4"/>
  <c r="E40" i="4"/>
  <c r="E41" i="4"/>
  <c r="E42" i="4"/>
  <c r="E43" i="4"/>
  <c r="E44" i="4"/>
  <c r="E45" i="4"/>
  <c r="E46" i="4"/>
  <c r="E47" i="4"/>
  <c r="E48" i="4"/>
  <c r="E9" i="4" l="1"/>
  <c r="D13" i="3"/>
  <c r="D36" i="1" s="1"/>
  <c r="C13" i="3"/>
  <c r="C36" i="1" s="1"/>
  <c r="E11" i="4"/>
  <c r="E28" i="4"/>
  <c r="E27" i="4"/>
  <c r="E26" i="4"/>
  <c r="E25" i="4"/>
  <c r="C50" i="4"/>
  <c r="E32" i="4"/>
  <c r="E36" i="1" l="1"/>
  <c r="C38" i="1"/>
  <c r="B30" i="1"/>
  <c r="E12" i="3"/>
  <c r="E8" i="3"/>
  <c r="E6" i="3"/>
  <c r="E13" i="3" s="1"/>
  <c r="A36" i="1" l="1"/>
  <c r="D50" i="4"/>
  <c r="C6" i="2"/>
  <c r="E49" i="4"/>
  <c r="E31" i="4"/>
  <c r="E30" i="4"/>
  <c r="E24" i="4"/>
  <c r="E23" i="4"/>
  <c r="E22" i="4"/>
  <c r="E21" i="4"/>
  <c r="E20" i="4"/>
  <c r="E18" i="4"/>
  <c r="E17" i="4"/>
  <c r="E16" i="4"/>
  <c r="E15" i="4"/>
  <c r="E13" i="4"/>
  <c r="E12" i="4"/>
  <c r="C5" i="2"/>
  <c r="E50" i="4" l="1"/>
  <c r="A37" i="1" s="1"/>
  <c r="E38" i="1" s="1"/>
  <c r="D6" i="2"/>
  <c r="C7" i="2"/>
  <c r="D5" i="2"/>
  <c r="D38" i="1" l="1"/>
  <c r="D7" i="2" s="1"/>
</calcChain>
</file>

<file path=xl/sharedStrings.xml><?xml version="1.0" encoding="utf-8"?>
<sst xmlns="http://schemas.openxmlformats.org/spreadsheetml/2006/main" count="85" uniqueCount="66">
  <si>
    <t>Cash Flow</t>
  </si>
  <si>
    <t>Projected</t>
  </si>
  <si>
    <t>Actual</t>
  </si>
  <si>
    <t>Variance</t>
  </si>
  <si>
    <t>Total Income</t>
  </si>
  <si>
    <t>Total Expense</t>
  </si>
  <si>
    <t>Total Cash</t>
  </si>
  <si>
    <t>Monthly Income</t>
  </si>
  <si>
    <t>Other Income</t>
  </si>
  <si>
    <t>Total</t>
  </si>
  <si>
    <t xml:space="preserve"> </t>
  </si>
  <si>
    <t>Monthly Expenses</t>
  </si>
  <si>
    <t>Chart Data</t>
  </si>
  <si>
    <t>Cash Flow Analysis</t>
  </si>
  <si>
    <t>Needs (50%)</t>
  </si>
  <si>
    <t>Housing</t>
  </si>
  <si>
    <t>Rent/Mortgage</t>
  </si>
  <si>
    <t>House maintenance</t>
  </si>
  <si>
    <t>property taxes</t>
  </si>
  <si>
    <t>Utililities</t>
  </si>
  <si>
    <t>mobile phone</t>
  </si>
  <si>
    <t>internet</t>
  </si>
  <si>
    <t>water</t>
  </si>
  <si>
    <t>electricty</t>
  </si>
  <si>
    <t>Transporttation</t>
  </si>
  <si>
    <t>Car fuel</t>
  </si>
  <si>
    <t>car parking</t>
  </si>
  <si>
    <t>car insurance</t>
  </si>
  <si>
    <t>car maintenance</t>
  </si>
  <si>
    <t>Groceries and foods</t>
  </si>
  <si>
    <t>Health care and physcial exercices</t>
  </si>
  <si>
    <t>Monthly loan payments</t>
  </si>
  <si>
    <t xml:space="preserve">Insurance (health, car, home): </t>
  </si>
  <si>
    <t>Healthcare (medications, doctor visits)</t>
  </si>
  <si>
    <t>Wants (30%)</t>
  </si>
  <si>
    <t>Clothing/Shoes:</t>
  </si>
  <si>
    <t>Hobbies/Recreation</t>
  </si>
  <si>
    <t>Gifts/Donations</t>
  </si>
  <si>
    <t>Dining out/entertainment</t>
  </si>
  <si>
    <t>Others</t>
  </si>
  <si>
    <t>Goals ( 20%)</t>
  </si>
  <si>
    <t>Savings for Emergency Fund</t>
  </si>
  <si>
    <t>Savings for education for childen to pursue higher education</t>
  </si>
  <si>
    <t>Savings for Retirement Fund</t>
  </si>
  <si>
    <t>Savings for Travel Fund</t>
  </si>
  <si>
    <t>Savings for Investment Fund:</t>
  </si>
  <si>
    <t>savings for Home Renovation Fund</t>
  </si>
  <si>
    <t>savings for Down Payment Fund for car</t>
  </si>
  <si>
    <t>savings for Down Payment Fund for house</t>
  </si>
  <si>
    <t>savings for buy house equipments</t>
  </si>
  <si>
    <t>Paying off debt (above minimum payments)</t>
  </si>
  <si>
    <t>Tithe/offerings</t>
  </si>
  <si>
    <t>Family support/family remittance</t>
  </si>
  <si>
    <t>Total expenses</t>
  </si>
  <si>
    <t>Needs ( 50%)</t>
  </si>
  <si>
    <t>Wants( 30%)</t>
  </si>
  <si>
    <t>Personal grooming (haircuts, salon visits)</t>
  </si>
  <si>
    <t>Step 1: List Your Income</t>
  </si>
  <si>
    <t>Bonuses</t>
  </si>
  <si>
    <t xml:space="preserve">Regular paychecks </t>
  </si>
  <si>
    <r>
      <t>Freelance or Side Gigs</t>
    </r>
    <r>
      <rPr>
        <sz val="11"/>
        <color theme="2" tint="-0.749961851863155"/>
        <rFont val="Trebuchet MS"/>
        <family val="2"/>
        <scheme val="minor"/>
      </rPr>
      <t>:</t>
    </r>
  </si>
  <si>
    <t>Rental Income</t>
  </si>
  <si>
    <t>Investment Income</t>
  </si>
  <si>
    <t>Regular business income</t>
  </si>
  <si>
    <t>Step 2: List Your Expenses</t>
  </si>
  <si>
    <t>Step 3: Subtract Expenses From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</si>
</sst>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1" formatCode="_-* #,##0_-;\-* #,##0_-;_-* &quot;-&quot;_-;_-@_-"/>
  </numFmts>
  <fonts count="34" x14ac:knownFonts="1">
    <font>
      <sz val="11"/>
      <color theme="2" tint="-0.749961851863155"/>
      <name val="Trebuchet MS"/>
      <family val="2"/>
      <scheme val="minor"/>
    </font>
    <font>
      <b/>
      <sz val="25"/>
      <color theme="5" tint="-0.499984740745262"/>
      <name val="Corbel"/>
      <family val="2"/>
      <scheme val="major"/>
    </font>
    <font>
      <b/>
      <sz val="25"/>
      <color theme="4" tint="-0.24994659260841701"/>
      <name val="Corbel"/>
      <family val="2"/>
      <scheme val="major"/>
    </font>
    <font>
      <b/>
      <sz val="31"/>
      <color theme="4" tint="-0.24994659260841701"/>
      <name val="Corbel"/>
      <family val="2"/>
      <scheme val="major"/>
    </font>
    <font>
      <i/>
      <sz val="11"/>
      <color theme="1" tint="0.34998626667073579"/>
      <name val="Trebuchet MS"/>
      <family val="2"/>
      <scheme val="minor"/>
    </font>
    <font>
      <b/>
      <sz val="20"/>
      <color theme="5" tint="-0.499984740745262"/>
      <name val="Corbel"/>
      <family val="2"/>
      <scheme val="major"/>
    </font>
    <font>
      <b/>
      <sz val="20"/>
      <color theme="1" tint="0.499984740745262"/>
      <name val="Corbel"/>
      <family val="2"/>
      <scheme val="major"/>
    </font>
    <font>
      <b/>
      <sz val="13"/>
      <color theme="2" tint="-0.749961851863155"/>
      <name val="Trebuchet MS"/>
      <family val="2"/>
      <scheme val="minor"/>
    </font>
    <font>
      <b/>
      <sz val="25"/>
      <color theme="6" tint="-0.499984740745262"/>
      <name val="Corbel"/>
      <family val="2"/>
      <scheme val="major"/>
    </font>
    <font>
      <b/>
      <sz val="13"/>
      <color theme="1" tint="0.14999847407452621"/>
      <name val="Trebuchet MS"/>
      <family val="2"/>
      <scheme val="minor"/>
    </font>
    <font>
      <i/>
      <sz val="11"/>
      <color theme="1" tint="0.14999847407452621"/>
      <name val="Trebuchet MS"/>
      <family val="2"/>
      <scheme val="minor"/>
    </font>
    <font>
      <b/>
      <sz val="16"/>
      <color theme="1" tint="0.14999847407452621"/>
      <name val="Trebuchet MS"/>
      <family val="2"/>
      <scheme val="minor"/>
    </font>
    <font>
      <sz val="16"/>
      <color theme="1" tint="0.14999847407452621"/>
      <name val="Corbel"/>
      <family val="2"/>
      <scheme val="major"/>
    </font>
    <font>
      <b/>
      <sz val="16"/>
      <color theme="1" tint="0.14999847407452621"/>
      <name val="Corbel"/>
      <family val="2"/>
      <scheme val="major"/>
    </font>
    <font>
      <sz val="16"/>
      <color theme="9" tint="-0.499984740745262"/>
      <name val="Corbel"/>
      <family val="2"/>
      <scheme val="major"/>
    </font>
    <font>
      <sz val="11"/>
      <color theme="2" tint="-0.749961851863155"/>
      <name val="Trebuchet MS"/>
      <family val="2"/>
      <scheme val="minor"/>
    </font>
    <font>
      <sz val="20"/>
      <color theme="9" tint="-0.499984740745262"/>
      <name val="Corbel"/>
      <family val="2"/>
      <scheme val="major"/>
    </font>
    <font>
      <b/>
      <sz val="20"/>
      <color theme="4" tint="-0.24994659260841701"/>
      <name val="Corbel"/>
      <family val="2"/>
      <scheme val="major"/>
    </font>
    <font>
      <b/>
      <sz val="20"/>
      <color theme="2" tint="-0.749961851863155"/>
      <name val="Corbel"/>
      <family val="2"/>
      <scheme val="major"/>
    </font>
    <font>
      <sz val="11"/>
      <name val="Trebuchet MS"/>
      <family val="2"/>
      <scheme val="minor"/>
    </font>
    <font>
      <b/>
      <sz val="11"/>
      <color theme="1" tint="0.14999847407452621"/>
      <name val="Trebuchet MS"/>
      <family val="2"/>
      <scheme val="minor"/>
    </font>
    <font>
      <b/>
      <sz val="16"/>
      <color theme="1" tint="0.249977111117893"/>
      <name val="Trebuchet MS"/>
      <family val="2"/>
      <scheme val="minor"/>
    </font>
    <font>
      <b/>
      <sz val="16"/>
      <color theme="0"/>
      <name val="Trebuchet MS"/>
      <family val="2"/>
      <scheme val="minor"/>
    </font>
    <font>
      <sz val="18"/>
      <color theme="1" tint="0.249977111117893"/>
      <name val="Corbel"/>
      <family val="2"/>
      <scheme val="major"/>
    </font>
    <font>
      <sz val="11"/>
      <color theme="1" tint="0.14999847407452621"/>
      <name val="Trebuchet MS"/>
      <family val="2"/>
      <scheme val="minor"/>
    </font>
    <font>
      <b/>
      <sz val="12"/>
      <color theme="9" tint="-0.499984740745262"/>
      <name val="Trebuchet MS"/>
      <family val="2"/>
      <scheme val="minor"/>
    </font>
    <font>
      <sz val="26"/>
      <color theme="1" tint="0.14999847407452621"/>
      <name val="Corbel"/>
      <family val="2"/>
      <scheme val="major"/>
    </font>
    <font>
      <sz val="18"/>
      <color theme="1" tint="0.14999847407452621"/>
      <name val="Corbel"/>
      <family val="2"/>
      <scheme val="major"/>
    </font>
    <font>
      <b/>
      <sz val="16"/>
      <color theme="9" tint="-0.499984740745262"/>
      <name val="Corbel"/>
      <family val="2"/>
      <scheme val="major"/>
    </font>
    <font>
      <b/>
      <sz val="10"/>
      <color theme="1"/>
      <name val="Trebuchet MS"/>
      <family val="2"/>
      <scheme val="minor"/>
    </font>
    <font>
      <sz val="11"/>
      <color theme="9" tint="-0.249977111117893"/>
      <name val="Trebuchet MS"/>
      <family val="2"/>
      <scheme val="minor"/>
    </font>
    <font>
      <b/>
      <sz val="11"/>
      <color theme="2" tint="-0.749961851863155"/>
      <name val="Calibri"/>
      <family val="2"/>
    </font>
    <font>
      <sz val="11"/>
      <color theme="2" tint="-0.749961851863155"/>
      <name val="Calibri"/>
      <family val="2"/>
    </font>
    <font>
      <b/>
      <sz val="16"/>
      <color theme="2" tint="-0.749961851863155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9" tint="0.79998168889431442"/>
      </patternFill>
    </fill>
  </fills>
  <borders count="5">
    <border>
      <left/>
      <right/>
      <top/>
      <bottom/>
      <diagonal/>
    </border>
    <border>
      <left/>
      <right/>
      <top style="medium">
        <color theme="2" tint="-0.24994659260841701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9"/>
      </top>
      <bottom style="thin">
        <color theme="9"/>
      </bottom>
      <diagonal/>
    </border>
  </borders>
  <cellStyleXfs count="11">
    <xf numFmtId="0" fontId="0" fillId="0" borderId="0"/>
    <xf numFmtId="0" fontId="3" fillId="0" borderId="0" applyNumberFormat="0" applyFill="0" applyBorder="0" applyAlignment="0" applyProtection="0"/>
    <xf numFmtId="0" fontId="2" fillId="0" borderId="0" applyNumberFormat="0" applyFill="0" applyBorder="0" applyProtection="0"/>
    <xf numFmtId="0" fontId="1" fillId="0" borderId="0" applyNumberFormat="0" applyFill="0" applyBorder="0" applyProtection="0"/>
    <xf numFmtId="0" fontId="8" fillId="0" borderId="0" applyNumberFormat="0" applyFill="0" applyBorder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Protection="0"/>
    <xf numFmtId="0" fontId="6" fillId="0" borderId="1">
      <alignment horizontal="left" vertical="center"/>
    </xf>
    <xf numFmtId="0" fontId="7" fillId="0" borderId="0"/>
    <xf numFmtId="3" fontId="7" fillId="0" borderId="0">
      <alignment horizontal="right"/>
    </xf>
    <xf numFmtId="3" fontId="7" fillId="0" borderId="0">
      <alignment horizontal="right"/>
    </xf>
  </cellStyleXfs>
  <cellXfs count="58">
    <xf numFmtId="0" fontId="0" fillId="0" borderId="0" xfId="0"/>
    <xf numFmtId="0" fontId="9" fillId="0" borderId="0" xfId="0" applyFont="1"/>
    <xf numFmtId="0" fontId="9" fillId="0" borderId="0" xfId="0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10" fillId="0" borderId="0" xfId="6" applyFont="1" applyAlignment="1">
      <alignment horizontal="center"/>
    </xf>
    <xf numFmtId="0" fontId="11" fillId="0" borderId="0" xfId="0" applyFont="1"/>
    <xf numFmtId="0" fontId="10" fillId="0" borderId="0" xfId="6" applyFont="1" applyAlignment="1">
      <alignment vertical="top"/>
    </xf>
    <xf numFmtId="0" fontId="13" fillId="0" borderId="0" xfId="0" applyFont="1"/>
    <xf numFmtId="0" fontId="12" fillId="0" borderId="0" xfId="0" applyFont="1"/>
    <xf numFmtId="0" fontId="14" fillId="0" borderId="2" xfId="0" applyFont="1" applyBorder="1" applyAlignment="1">
      <alignment horizontal="center" vertical="center"/>
    </xf>
    <xf numFmtId="0" fontId="14" fillId="0" borderId="0" xfId="8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0" fillId="0" borderId="0" xfId="0" applyFont="1"/>
    <xf numFmtId="0" fontId="20" fillId="0" borderId="0" xfId="0" applyFont="1" applyAlignment="1">
      <alignment horizontal="center"/>
    </xf>
    <xf numFmtId="3" fontId="20" fillId="0" borderId="0" xfId="0" applyNumberFormat="1" applyFont="1" applyAlignment="1">
      <alignment horizontal="center"/>
    </xf>
    <xf numFmtId="0" fontId="11" fillId="0" borderId="0" xfId="0" applyFont="1" applyAlignment="1">
      <alignment vertical="center"/>
    </xf>
    <xf numFmtId="0" fontId="21" fillId="0" borderId="2" xfId="2" applyFont="1" applyFill="1" applyBorder="1" applyAlignment="1">
      <alignment horizontal="center" vertical="center"/>
    </xf>
    <xf numFmtId="0" fontId="22" fillId="0" borderId="0" xfId="0" applyFont="1"/>
    <xf numFmtId="0" fontId="17" fillId="0" borderId="3" xfId="1" applyFont="1" applyBorder="1" applyAlignment="1">
      <alignment vertical="center"/>
    </xf>
    <xf numFmtId="0" fontId="0" fillId="0" borderId="0" xfId="0" applyAlignment="1">
      <alignment vertical="center"/>
    </xf>
    <xf numFmtId="0" fontId="16" fillId="0" borderId="3" xfId="2" applyFont="1" applyBorder="1" applyAlignment="1">
      <alignment vertical="center"/>
    </xf>
    <xf numFmtId="0" fontId="18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indent="1"/>
    </xf>
    <xf numFmtId="0" fontId="24" fillId="0" borderId="0" xfId="0" applyFont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left" vertical="top" indent="1"/>
    </xf>
    <xf numFmtId="3" fontId="16" fillId="0" borderId="0" xfId="0" applyNumberFormat="1" applyFont="1" applyAlignment="1">
      <alignment horizontal="center" vertical="top"/>
    </xf>
    <xf numFmtId="0" fontId="26" fillId="0" borderId="0" xfId="0" applyFont="1" applyAlignment="1">
      <alignment vertical="center"/>
    </xf>
    <xf numFmtId="0" fontId="27" fillId="2" borderId="0" xfId="5" applyFont="1" applyFill="1" applyAlignment="1">
      <alignment horizontal="left" indent="1"/>
    </xf>
    <xf numFmtId="0" fontId="12" fillId="2" borderId="0" xfId="3" applyFont="1" applyFill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12" fillId="2" borderId="0" xfId="8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27" fillId="0" borderId="0" xfId="5" applyFont="1" applyFill="1" applyBorder="1" applyAlignment="1">
      <alignment horizontal="left" indent="1"/>
    </xf>
    <xf numFmtId="0" fontId="25" fillId="0" borderId="0" xfId="0" applyFont="1" applyAlignment="1">
      <alignment horizontal="center" vertical="center"/>
    </xf>
    <xf numFmtId="41" fontId="12" fillId="2" borderId="0" xfId="9" applyNumberFormat="1" applyFont="1" applyFill="1" applyAlignment="1">
      <alignment horizontal="center" vertical="center"/>
    </xf>
    <xf numFmtId="41" fontId="12" fillId="2" borderId="0" xfId="10" applyNumberFormat="1" applyFont="1" applyFill="1" applyAlignment="1">
      <alignment horizontal="center" vertical="center"/>
    </xf>
    <xf numFmtId="41" fontId="12" fillId="2" borderId="0" xfId="0" applyNumberFormat="1" applyFont="1" applyFill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24" fillId="0" borderId="0" xfId="1" applyFont="1" applyAlignment="1">
      <alignment horizontal="left" vertical="center" wrapText="1"/>
    </xf>
    <xf numFmtId="0" fontId="28" fillId="2" borderId="0" xfId="4" applyFont="1" applyFill="1" applyAlignment="1" applyProtection="1">
      <alignment horizontal="left" vertical="center" wrapText="1"/>
    </xf>
    <xf numFmtId="0" fontId="29" fillId="0" borderId="0" xfId="0" applyFont="1" applyAlignment="1">
      <alignment wrapText="1"/>
    </xf>
    <xf numFmtId="0" fontId="0" fillId="0" borderId="0" xfId="0" applyAlignment="1">
      <alignment wrapText="1"/>
    </xf>
    <xf numFmtId="0" fontId="12" fillId="2" borderId="0" xfId="0" applyFont="1" applyFill="1" applyAlignment="1">
      <alignment horizontal="left" vertical="center" wrapText="1"/>
    </xf>
    <xf numFmtId="0" fontId="30" fillId="0" borderId="0" xfId="0" applyFont="1" applyAlignment="1">
      <alignment wrapText="1"/>
    </xf>
    <xf numFmtId="0" fontId="30" fillId="3" borderId="0" xfId="0" applyFont="1" applyFill="1" applyAlignment="1">
      <alignment wrapText="1"/>
    </xf>
    <xf numFmtId="0" fontId="23" fillId="0" borderId="0" xfId="9" applyNumberFormat="1" applyFont="1" applyAlignment="1">
      <alignment horizontal="center" vertical="center"/>
    </xf>
    <xf numFmtId="0" fontId="23" fillId="0" borderId="0" xfId="1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31" fillId="0" borderId="0" xfId="0" applyFont="1"/>
    <xf numFmtId="0" fontId="32" fillId="0" borderId="0" xfId="0" applyFont="1"/>
    <xf numFmtId="0" fontId="33" fillId="0" borderId="0" xfId="0" applyFont="1"/>
    <xf numFmtId="41" fontId="23" fillId="0" borderId="0" xfId="9" applyNumberFormat="1" applyFont="1" applyAlignment="1">
      <alignment horizontal="center" vertical="center"/>
    </xf>
    <xf numFmtId="41" fontId="23" fillId="0" borderId="0" xfId="10" applyNumberFormat="1" applyFont="1" applyAlignment="1">
      <alignment horizontal="center" vertical="center"/>
    </xf>
  </cellXfs>
  <cellStyles count="11">
    <cellStyle name="Amounts" xfId="9" xr:uid="{00000000-0005-0000-0000-000000000000}"/>
    <cellStyle name="Explanatory Text" xfId="6" builtinId="53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Table Details" xfId="8" xr:uid="{00000000-0005-0000-0000-000007000000}"/>
    <cellStyle name="Title" xfId="1" builtinId="15" customBuiltin="1"/>
    <cellStyle name="Variance" xfId="10" xr:uid="{00000000-0005-0000-0000-000009000000}"/>
    <cellStyle name="Year" xfId="7" xr:uid="{00000000-0005-0000-0000-00000A000000}"/>
  </cellStyles>
  <dxfs count="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orbel"/>
        <family val="2"/>
        <scheme val="major"/>
      </font>
      <numFmt numFmtId="33" formatCode="_-* #,##0_-;\-* #,##0_-;_-* &quot;-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orbel"/>
        <family val="2"/>
        <scheme val="major"/>
      </font>
      <numFmt numFmtId="33" formatCode="_-* #,##0_-;\-* #,##0_-;_-* &quot;-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orbel"/>
        <family val="2"/>
        <scheme val="major"/>
      </font>
      <numFmt numFmtId="33" formatCode="_-* #,##0_-;\-* #,##0_-;_-* &quot;-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orbel"/>
        <family val="2"/>
        <scheme val="maj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 tint="0.249977111117893"/>
        <name val="Corbel"/>
        <family val="2"/>
        <scheme val="maj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 tint="0.249977111117893"/>
        <name val="Corbel"/>
        <family val="2"/>
        <scheme val="maj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 tint="0.249977111117893"/>
        <name val="Corbel"/>
        <family val="2"/>
        <scheme val="maj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9" tint="-0.499984740745262"/>
        <name val="Corbel"/>
        <family val="2"/>
        <scheme val="maj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orbel"/>
        <family val="2"/>
        <scheme val="major"/>
      </font>
      <numFmt numFmtId="33" formatCode="_-* #,##0_-;\-* #,##0_-;_-* &quot;-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6"/>
        <color theme="1" tint="0.14999847407452621"/>
        <name val="Corbel"/>
        <scheme val="major"/>
      </font>
      <numFmt numFmtId="33" formatCode="_-* #,##0_-;\-* #,##0_-;_-* &quot;-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orbel"/>
        <family val="2"/>
        <scheme val="major"/>
      </font>
      <numFmt numFmtId="33" formatCode="_-* #,##0_-;\-* #,##0_-;_-* &quot;-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6"/>
        <color theme="1" tint="0.14999847407452621"/>
        <name val="Corbel"/>
        <scheme val="major"/>
      </font>
      <numFmt numFmtId="33" formatCode="_-* #,##0_-;\-* #,##0_-;_-* &quot;-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orbel"/>
        <family val="2"/>
        <scheme val="major"/>
      </font>
      <numFmt numFmtId="33" formatCode="_-* #,##0_-;\-* #,##0_-;_-* &quot;-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6"/>
        <color theme="1" tint="0.14999847407452621"/>
        <name val="Corbel"/>
        <scheme val="major"/>
      </font>
      <numFmt numFmtId="33" formatCode="_-* #,##0_-;\-* #,##0_-;_-* &quot;-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orbel"/>
        <family val="2"/>
        <scheme val="maj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6"/>
        <color theme="1" tint="0.14999847407452621"/>
        <name val="Corbel"/>
        <scheme val="maj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6"/>
        <color theme="1" tint="0.14999847407452621"/>
        <name val="Corbel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6"/>
        <color theme="1" tint="0.14999847407452621"/>
        <name val="Corbel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16"/>
        <color theme="9" tint="-0.499984740745262"/>
        <name val="Corbel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strike val="0"/>
        <outline val="0"/>
        <shadow val="0"/>
        <u val="none"/>
        <vertAlign val="baseline"/>
        <sz val="16"/>
        <color theme="1" tint="0.14999847407452621"/>
        <name val="Corbel"/>
        <scheme val="major"/>
      </font>
      <numFmt numFmtId="33" formatCode="_-* #,##0_-;\-* #,##0_-;_-* &quot;-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6"/>
        <color theme="1" tint="0.14999847407452621"/>
        <name val="Corbel"/>
        <scheme val="major"/>
      </font>
      <numFmt numFmtId="33" formatCode="_-* #,##0_-;\-* #,##0_-;_-* &quot;-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6"/>
        <color theme="1" tint="0.14999847407452621"/>
        <name val="Corbel"/>
        <scheme val="major"/>
      </font>
      <numFmt numFmtId="33" formatCode="_-* #,##0_-;\-* #,##0_-;_-* &quot;-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6"/>
        <color theme="1" tint="0.14999847407452621"/>
        <name val="Corbel"/>
        <scheme val="major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6"/>
        <color theme="1" tint="0.14999847407452621"/>
        <name val="Corbel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6"/>
        <color theme="1" tint="0.14999847407452621"/>
        <name val="Corbel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6"/>
        <color theme="1" tint="0.14999847407452621"/>
        <name val="Corbel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theme="1" tint="0.249977111117893"/>
        <name val="Corbel"/>
        <scheme val="maj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theme="1" tint="0.249977111117893"/>
        <name val="Corbel"/>
        <scheme val="maj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8"/>
        <color theme="1" tint="0.249977111117893"/>
        <name val="Corbel"/>
        <scheme val="major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6"/>
        <color theme="9" tint="-0.499984740745262"/>
        <name val="Corbel"/>
        <scheme val="maj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 tint="0.249977111117893"/>
        <name val="Trebuchet MS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1" tint="0.249977111117893"/>
        <name val="Trebuchet MS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 tint="0.249977111117893"/>
        <name val="Trebuchet MS"/>
        <scheme val="minor"/>
      </font>
      <alignment horizontal="center" vertical="center" textRotation="0" wrapText="0" indent="0" justifyLastLine="0" shrinkToFit="0" readingOrder="0"/>
    </dxf>
    <dxf>
      <fill>
        <patternFill patternType="solid">
          <fgColor theme="9" tint="0.79998168889431442"/>
          <bgColor theme="9" tint="0.79998168889431442"/>
        </patternFill>
      </fill>
    </dxf>
    <dxf>
      <fill>
        <patternFill patternType="solid">
          <fgColor theme="9" tint="0.79998168889431442"/>
          <bgColor theme="9" tint="0.79998168889431442"/>
        </patternFill>
      </fill>
    </dxf>
    <dxf>
      <font>
        <b/>
        <color theme="9" tint="-0.249977111117893"/>
      </font>
    </dxf>
    <dxf>
      <font>
        <b/>
        <color theme="9" tint="-0.249977111117893"/>
      </font>
    </dxf>
    <dxf>
      <font>
        <b val="0"/>
        <i val="0"/>
        <color theme="9" tint="-0.249977111117893"/>
      </font>
      <border>
        <top style="thin">
          <color theme="9"/>
        </top>
      </border>
    </dxf>
    <dxf>
      <font>
        <b val="0"/>
        <i val="0"/>
        <color theme="9" tint="-0.249977111117893"/>
      </font>
      <border>
        <bottom style="thin">
          <color theme="9"/>
        </bottom>
      </border>
    </dxf>
    <dxf>
      <font>
        <color theme="9" tint="-0.249977111117893"/>
      </font>
      <border>
        <top style="thin">
          <color theme="9"/>
        </top>
        <bottom style="thin">
          <color theme="9"/>
        </bottom>
      </border>
    </dxf>
    <dxf>
      <font>
        <b/>
        <i val="0"/>
        <color theme="2" tint="-0.749961851863155"/>
      </font>
      <border>
        <top style="thin">
          <color theme="2" tint="-0.499984740745262"/>
        </top>
      </border>
    </dxf>
    <dxf>
      <font>
        <b/>
        <i val="0"/>
        <color theme="5" tint="-0.499984740745262"/>
      </font>
      <border>
        <bottom style="medium">
          <color theme="2" tint="-0.24994659260841701"/>
        </bottom>
      </border>
    </dxf>
    <dxf>
      <font>
        <b/>
        <i val="0"/>
        <color theme="1" tint="0.34998626667073579"/>
      </font>
      <border>
        <top/>
        <bottom/>
      </border>
    </dxf>
    <dxf>
      <font>
        <b/>
        <i val="0"/>
        <color theme="2" tint="-0.749961851863155"/>
      </font>
      <border>
        <top style="thin">
          <color theme="2" tint="-0.499984740745262"/>
        </top>
      </border>
    </dxf>
    <dxf>
      <font>
        <b/>
        <i val="0"/>
        <color theme="6" tint="-0.499984740745262"/>
      </font>
      <border>
        <bottom style="medium">
          <color theme="2" tint="-0.24994659260841701"/>
        </bottom>
      </border>
    </dxf>
    <dxf>
      <font>
        <b/>
        <i val="0"/>
        <color theme="1" tint="0.34998626667073579"/>
      </font>
      <border>
        <top/>
        <bottom/>
      </border>
    </dxf>
    <dxf>
      <font>
        <b/>
        <i val="0"/>
        <color theme="2" tint="-0.749961851863155"/>
      </font>
      <border>
        <top style="thin">
          <color theme="2" tint="-0.499984740745262"/>
        </top>
      </border>
    </dxf>
    <dxf>
      <font>
        <b/>
        <i val="0"/>
        <color theme="4" tint="-0.24994659260841701"/>
      </font>
      <border>
        <bottom style="medium">
          <color theme="2" tint="-0.24994659260841701"/>
        </bottom>
      </border>
    </dxf>
    <dxf>
      <font>
        <b/>
        <i val="0"/>
        <color theme="1" tint="0.34998626667073579"/>
      </font>
      <border>
        <top/>
        <bottom/>
      </border>
    </dxf>
  </dxfs>
  <tableStyles count="4" defaultTableStyle="Family budget cash flow" defaultPivotStyle="PivotStyleLight16">
    <tableStyle name="Family budget cash flow" pivot="0" count="3" xr9:uid="{00000000-0011-0000-FFFF-FFFF00000000}">
      <tableStyleElement type="wholeTable" dxfId="48"/>
      <tableStyleElement type="headerRow" dxfId="47"/>
      <tableStyleElement type="totalRow" dxfId="46"/>
    </tableStyle>
    <tableStyle name="Family budget monthly expense" pivot="0" count="3" xr9:uid="{00000000-0011-0000-FFFF-FFFF01000000}">
      <tableStyleElement type="wholeTable" dxfId="45"/>
      <tableStyleElement type="headerRow" dxfId="44"/>
      <tableStyleElement type="totalRow" dxfId="43"/>
    </tableStyle>
    <tableStyle name="Family budget monthly income" pivot="0" count="3" xr9:uid="{00000000-0011-0000-FFFF-FFFF02000000}">
      <tableStyleElement type="wholeTable" dxfId="42"/>
      <tableStyleElement type="headerRow" dxfId="41"/>
      <tableStyleElement type="totalRow" dxfId="40"/>
    </tableStyle>
    <tableStyle name="TableStyleLight7 2" pivot="0" count="7" xr9:uid="{00000000-0011-0000-FFFF-FFFF03000000}">
      <tableStyleElement type="wholeTable" dxfId="39"/>
      <tableStyleElement type="headerRow" dxfId="38"/>
      <tableStyleElement type="totalRow" dxfId="37"/>
      <tableStyleElement type="firstColumn" dxfId="36"/>
      <tableStyleElement type="lastColumn" dxfId="35"/>
      <tableStyleElement type="firstRowStripe" dxfId="34"/>
      <tableStyleElement type="firstColumnStripe" dxfId="33"/>
    </tableStyle>
  </tableStyles>
  <colors>
    <mruColors>
      <color rgb="FF769F44"/>
      <color rgb="FFA5B7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386195146659284E-2"/>
          <c:y val="0.17138518848718276"/>
          <c:w val="0.87991205046737575"/>
          <c:h val="0.70357913634843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Data'!$C$4</c:f>
              <c:strCache>
                <c:ptCount val="1"/>
                <c:pt idx="0">
                  <c:v>Projected</c:v>
                </c:pt>
              </c:strCache>
            </c:strRef>
          </c:tx>
          <c:spPr>
            <a:solidFill>
              <a:srgbClr val="A5B73D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A5B73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DD8-4A29-AA76-4E89536BAE58}"/>
              </c:ext>
            </c:extLst>
          </c:dPt>
          <c:dPt>
            <c:idx val="1"/>
            <c:invertIfNegative val="0"/>
            <c:bubble3D val="0"/>
            <c:spPr>
              <a:solidFill>
                <a:srgbClr val="A5B73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DD8-4A29-AA76-4E89536BAE58}"/>
              </c:ext>
            </c:extLst>
          </c:dPt>
          <c:dPt>
            <c:idx val="2"/>
            <c:invertIfNegative val="0"/>
            <c:bubble3D val="0"/>
            <c:spPr>
              <a:solidFill>
                <a:srgbClr val="A5B73D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DD8-4A29-AA76-4E89536BAE58}"/>
              </c:ext>
            </c:extLst>
          </c:dPt>
          <c:cat>
            <c:strRef>
              <c:f>'Chart Data'!$B$5:$B$7</c:f>
              <c:strCache>
                <c:ptCount val="3"/>
                <c:pt idx="0">
                  <c:v>Monthly Income</c:v>
                </c:pt>
                <c:pt idx="1">
                  <c:v>Monthly Expenses</c:v>
                </c:pt>
                <c:pt idx="2">
                  <c:v>Cash Flow</c:v>
                </c:pt>
              </c:strCache>
            </c:strRef>
          </c:cat>
          <c:val>
            <c:numRef>
              <c:f>'Chart Data'!$C$5:$C$7</c:f>
              <c:numCache>
                <c:formatCode>General</c:formatCode>
                <c:ptCount val="3"/>
                <c:pt idx="0">
                  <c:v>17900</c:v>
                </c:pt>
                <c:pt idx="1">
                  <c:v>13406</c:v>
                </c:pt>
                <c:pt idx="2">
                  <c:v>4494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D8-4A29-AA76-4E89536BAE58}"/>
            </c:ext>
          </c:extLst>
        </c:ser>
        <c:ser>
          <c:idx val="1"/>
          <c:order val="1"/>
          <c:tx>
            <c:strRef>
              <c:f>'Chart Data'!$D$4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769F4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69F4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DD8-4A29-AA76-4E89536BAE58}"/>
              </c:ext>
            </c:extLst>
          </c:dPt>
          <c:dPt>
            <c:idx val="1"/>
            <c:invertIfNegative val="0"/>
            <c:bubble3D val="0"/>
            <c:spPr>
              <a:solidFill>
                <a:srgbClr val="769F4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DD8-4A29-AA76-4E89536BAE58}"/>
              </c:ext>
            </c:extLst>
          </c:dPt>
          <c:dPt>
            <c:idx val="2"/>
            <c:invertIfNegative val="0"/>
            <c:bubble3D val="0"/>
            <c:spPr>
              <a:solidFill>
                <a:srgbClr val="769F4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CDD8-4A29-AA76-4E89536BAE58}"/>
              </c:ext>
            </c:extLst>
          </c:dPt>
          <c:cat>
            <c:strRef>
              <c:f>'Chart Data'!$B$5:$B$7</c:f>
              <c:strCache>
                <c:ptCount val="3"/>
                <c:pt idx="0">
                  <c:v>Monthly Income</c:v>
                </c:pt>
                <c:pt idx="1">
                  <c:v>Monthly Expenses</c:v>
                </c:pt>
                <c:pt idx="2">
                  <c:v>Cash Flow</c:v>
                </c:pt>
              </c:strCache>
            </c:strRef>
          </c:cat>
          <c:val>
            <c:numRef>
              <c:f>'Chart Data'!$D$5:$D$7</c:f>
              <c:numCache>
                <c:formatCode>General</c:formatCode>
                <c:ptCount val="3"/>
                <c:pt idx="0">
                  <c:v>15000</c:v>
                </c:pt>
                <c:pt idx="1">
                  <c:v>8070</c:v>
                </c:pt>
                <c:pt idx="2">
                  <c:v>6930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DD8-4A29-AA76-4E89536BA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6"/>
        <c:axId val="-1578139408"/>
        <c:axId val="-1578149744"/>
      </c:barChart>
      <c:catAx>
        <c:axId val="-157813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11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78149744"/>
        <c:crosses val="autoZero"/>
        <c:auto val="1"/>
        <c:lblAlgn val="ctr"/>
        <c:lblOffset val="100"/>
        <c:noMultiLvlLbl val="0"/>
      </c:catAx>
      <c:valAx>
        <c:axId val="-1578149744"/>
        <c:scaling>
          <c:orientation val="minMax"/>
        </c:scaling>
        <c:delete val="0"/>
        <c:axPos val="l"/>
        <c:numFmt formatCode="_(* #,##0.00_);_(* \(#,##0.00\);_(* &quot;-&quot;??_);_(@_)" sourceLinked="0"/>
        <c:majorTickMark val="none"/>
        <c:minorTickMark val="none"/>
        <c:tickLblPos val="nextTo"/>
        <c:spPr>
          <a:noFill/>
          <a:ln>
            <a:solidFill>
              <a:schemeClr val="bg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2">
                    <a:lumMod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78139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9.8270939816733436E-3"/>
          <c:y val="1.024386862841564E-2"/>
          <c:w val="0.16362860892388451"/>
          <c:h val="7.88011913177241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bg2">
                  <a:lumMod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31</xdr:row>
      <xdr:rowOff>323851</xdr:rowOff>
    </xdr:from>
    <xdr:to>
      <xdr:col>5</xdr:col>
      <xdr:colOff>1905</xdr:colOff>
      <xdr:row>32</xdr:row>
      <xdr:rowOff>2809875</xdr:rowOff>
    </xdr:to>
    <xdr:graphicFrame macro="">
      <xdr:nvGraphicFramePr>
        <xdr:cNvPr id="3" name="Budget Chart" descr="Chart showing the comparison of Projected and Actual values for Monthly Income, Monthly Expenses, and Cash Flow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85725</xdr:colOff>
      <xdr:row>5</xdr:row>
      <xdr:rowOff>57150</xdr:rowOff>
    </xdr:from>
    <xdr:to>
      <xdr:col>3</xdr:col>
      <xdr:colOff>836759</xdr:colOff>
      <xdr:row>25</xdr:row>
      <xdr:rowOff>50392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485775"/>
          <a:ext cx="5665934" cy="17077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657225</xdr:colOff>
      <xdr:row>1</xdr:row>
      <xdr:rowOff>104775</xdr:rowOff>
    </xdr:from>
    <xdr:to>
      <xdr:col>5</xdr:col>
      <xdr:colOff>27134</xdr:colOff>
      <xdr:row>3</xdr:row>
      <xdr:rowOff>193267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219075"/>
          <a:ext cx="5665934" cy="17077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1</xdr:row>
      <xdr:rowOff>85725</xdr:rowOff>
    </xdr:from>
    <xdr:to>
      <xdr:col>4</xdr:col>
      <xdr:colOff>693884</xdr:colOff>
      <xdr:row>5</xdr:row>
      <xdr:rowOff>212317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200025"/>
          <a:ext cx="5665934" cy="170774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ashFlow" displayName="CashFlow" ref="B35:E38" totalsRowCount="1" headerRowDxfId="32" dataDxfId="31" totalsRowDxfId="30">
  <tableColumns count="4">
    <tableColumn id="1" xr3:uid="{00000000-0010-0000-0000-000001000000}" name=" " totalsRowLabel="Total Cash" dataDxfId="29" totalsRowDxfId="7"/>
    <tableColumn id="3" xr3:uid="{00000000-0010-0000-0000-000003000000}" name="Projected" totalsRowFunction="custom" dataDxfId="28" totalsRowDxfId="6">
      <totalsRowFormula>C36-C37</totalsRowFormula>
    </tableColumn>
    <tableColumn id="4" xr3:uid="{00000000-0010-0000-0000-000004000000}" name="Actual" totalsRowFunction="custom" dataDxfId="27" totalsRowDxfId="5">
      <totalsRowFormula>D36-D37</totalsRowFormula>
    </tableColumn>
    <tableColumn id="5" xr3:uid="{00000000-0010-0000-0000-000005000000}" name="Variance" totalsRowFunction="sum" dataDxfId="26" totalsRowDxfId="4">
      <calculatedColumnFormula>CashFlow[[#This Row],[Projected]]-CashFlow[[#This Row],[Actual]]</calculatedColumnFormula>
    </tableColumn>
  </tableColumns>
  <tableStyleInfo name="TableStyleLight7 2" showFirstColumn="0" showLastColumn="0" showRowStripes="0" showColumnStripes="0"/>
  <extLst>
    <ext xmlns:x14="http://schemas.microsoft.com/office/spreadsheetml/2009/9/main" uri="{504A1905-F514-4f6f-8877-14C23A59335A}">
      <x14:table altTextSummary="Projected, Actual, and Variance cash flow are automatically updated in this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1000000}" name="Income" displayName="Income" ref="B5:E13" totalsRowCount="1" headerRowDxfId="25" dataDxfId="24" totalsRowDxfId="23">
  <autoFilter ref="B5:E12" xr:uid="{00000000-0009-0000-0100-000005000000}"/>
  <tableColumns count="4">
    <tableColumn id="1" xr3:uid="{00000000-0010-0000-0100-000001000000}" name=" " totalsRowLabel="Total Income" dataDxfId="22" totalsRowDxfId="3" dataCellStyle="Table Details"/>
    <tableColumn id="3" xr3:uid="{00000000-0010-0000-0100-000003000000}" name="Projected" totalsRowFunction="sum" dataDxfId="21" totalsRowDxfId="2" dataCellStyle="Amounts"/>
    <tableColumn id="4" xr3:uid="{00000000-0010-0000-0100-000004000000}" name="Actual" totalsRowFunction="sum" dataDxfId="20" totalsRowDxfId="1" dataCellStyle="Amounts"/>
    <tableColumn id="5" xr3:uid="{00000000-0010-0000-0100-000005000000}" name="Variance" totalsRowFunction="sum" dataDxfId="19" totalsRowDxfId="0" dataCellStyle="Variance">
      <calculatedColumnFormula>Income[[#This Row],[Actual]]-Income[[#This Row],[Projected]]</calculatedColumnFormula>
    </tableColumn>
  </tableColumns>
  <tableStyleInfo name="TableStyleLight7 2" showFirstColumn="0" showLastColumn="0" showRowStripes="1" showColumnStripes="0"/>
  <extLst>
    <ext xmlns:x14="http://schemas.microsoft.com/office/spreadsheetml/2009/9/main" uri="{504A1905-F514-4f6f-8877-14C23A59335A}">
      <x14:table altTextSummary="Enter Monthly Income items for Projected and Actual income in this table. Variance is automatically calculated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2000000}" name="Expenses" displayName="Expenses" ref="B8:E50" totalsRowCount="1" headerRowDxfId="18" dataDxfId="17" totalsRowDxfId="16">
  <autoFilter ref="B8:E49" xr:uid="{00000000-0009-0000-0100-000009000000}"/>
  <tableColumns count="4">
    <tableColumn id="1" xr3:uid="{00000000-0010-0000-0200-000001000000}" name=" " totalsRowLabel="Total" dataDxfId="15" totalsRowDxfId="14" dataCellStyle="Table Details"/>
    <tableColumn id="3" xr3:uid="{00000000-0010-0000-0200-000003000000}" name="Projected" totalsRowFunction="sum" dataDxfId="13" totalsRowDxfId="12" dataCellStyle="Amounts"/>
    <tableColumn id="4" xr3:uid="{00000000-0010-0000-0200-000004000000}" name="Actual" totalsRowFunction="sum" dataDxfId="11" totalsRowDxfId="10" dataCellStyle="Amounts"/>
    <tableColumn id="5" xr3:uid="{00000000-0010-0000-0200-000005000000}" name="Variance" totalsRowFunction="sum" dataDxfId="9" totalsRowDxfId="8" dataCellStyle="Variance">
      <calculatedColumnFormula>Expenses[[#This Row],[Projected]]-Expenses[[#This Row],[Actual]]</calculatedColumnFormula>
    </tableColumn>
  </tableColumns>
  <tableStyleInfo name="TableStyleLight7 2" showFirstColumn="0" showLastColumn="0" showRowStripes="1" showColumnStripes="0"/>
  <extLst>
    <ext xmlns:x14="http://schemas.microsoft.com/office/spreadsheetml/2009/9/main" uri="{504A1905-F514-4f6f-8877-14C23A59335A}">
      <x14:table altTextSummary="Enter Monthly Expense items for Projected and Actual expenses in this table. Variance is automatically calculated"/>
    </ext>
  </extLst>
</table>
</file>

<file path=xl/theme/theme1.xml><?xml version="1.0" encoding="utf-8"?>
<a:theme xmlns:a="http://schemas.openxmlformats.org/drawingml/2006/main" name="Family Templates Theme">
  <a:themeElements>
    <a:clrScheme name="Custom 28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B6DBA8"/>
      </a:accent5>
      <a:accent6>
        <a:srgbClr val="70AD47"/>
      </a:accent6>
      <a:hlink>
        <a:srgbClr val="0563C1"/>
      </a:hlink>
      <a:folHlink>
        <a:srgbClr val="954F72"/>
      </a:folHlink>
    </a:clrScheme>
    <a:fontScheme name="Family Templates Font">
      <a:majorFont>
        <a:latin typeface="Corbe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42"/>
  <sheetViews>
    <sheetView showGridLines="0" tabSelected="1" topLeftCell="A26" zoomScaleNormal="100" workbookViewId="0">
      <selection activeCell="H33" sqref="H33"/>
    </sheetView>
  </sheetViews>
  <sheetFormatPr defaultColWidth="9" defaultRowHeight="17.25" customHeight="1" x14ac:dyDescent="0.3"/>
  <cols>
    <col min="1" max="1" width="1.6640625" style="12" customWidth="1"/>
    <col min="2" max="2" width="39.77734375" style="12" customWidth="1"/>
    <col min="3" max="3" width="24.77734375" style="13" customWidth="1"/>
    <col min="4" max="5" width="24.77734375" style="14" customWidth="1"/>
    <col min="6" max="6" width="1.6640625" style="12" customWidth="1"/>
    <col min="7" max="16384" width="9" style="12"/>
  </cols>
  <sheetData>
    <row r="1" spans="1:6" s="1" customFormat="1" ht="6.75" customHeight="1" x14ac:dyDescent="0.4">
      <c r="A1" s="7"/>
      <c r="C1" s="2"/>
      <c r="D1" s="3"/>
      <c r="E1" s="3"/>
      <c r="F1" s="1" t="s">
        <v>10</v>
      </c>
    </row>
    <row r="2" spans="1:6" s="1" customFormat="1" ht="6.75" customHeight="1" x14ac:dyDescent="0.4">
      <c r="A2" s="7"/>
      <c r="C2" s="2"/>
      <c r="D2" s="3"/>
      <c r="E2" s="3"/>
    </row>
    <row r="3" spans="1:6" s="1" customFormat="1" ht="6.75" customHeight="1" x14ac:dyDescent="0.4">
      <c r="A3" s="7"/>
      <c r="C3" s="2"/>
      <c r="D3" s="3"/>
      <c r="E3" s="3"/>
    </row>
    <row r="4" spans="1:6" s="1" customFormat="1" ht="6.75" customHeight="1" x14ac:dyDescent="0.4">
      <c r="A4" s="7"/>
      <c r="C4" s="2"/>
      <c r="D4" s="3"/>
      <c r="E4" s="3"/>
    </row>
    <row r="5" spans="1:6" s="1" customFormat="1" ht="6.75" customHeight="1" x14ac:dyDescent="0.4">
      <c r="A5" s="7"/>
      <c r="C5" s="2"/>
      <c r="D5" s="3"/>
      <c r="E5" s="3"/>
    </row>
    <row r="6" spans="1:6" s="1" customFormat="1" ht="6.75" customHeight="1" x14ac:dyDescent="0.4">
      <c r="A6" s="7"/>
      <c r="C6" s="2"/>
      <c r="D6" s="3"/>
      <c r="E6" s="3"/>
    </row>
    <row r="7" spans="1:6" s="1" customFormat="1" ht="6.75" customHeight="1" x14ac:dyDescent="0.4">
      <c r="A7" s="7"/>
      <c r="C7" s="2"/>
      <c r="D7" s="3"/>
      <c r="E7" s="3"/>
    </row>
    <row r="8" spans="1:6" s="1" customFormat="1" ht="6.75" customHeight="1" x14ac:dyDescent="0.4">
      <c r="A8" s="7"/>
      <c r="C8" s="2"/>
      <c r="D8" s="3"/>
      <c r="E8" s="3"/>
    </row>
    <row r="9" spans="1:6" s="1" customFormat="1" ht="6.75" customHeight="1" x14ac:dyDescent="0.4">
      <c r="A9" s="7"/>
      <c r="C9" s="2"/>
      <c r="D9" s="3"/>
      <c r="E9" s="3"/>
    </row>
    <row r="10" spans="1:6" s="1" customFormat="1" ht="6.75" customHeight="1" x14ac:dyDescent="0.4">
      <c r="A10" s="7"/>
      <c r="C10" s="2"/>
      <c r="D10" s="3"/>
      <c r="E10" s="3"/>
    </row>
    <row r="11" spans="1:6" s="1" customFormat="1" ht="6.75" customHeight="1" x14ac:dyDescent="0.4">
      <c r="A11" s="7"/>
      <c r="C11" s="2"/>
      <c r="D11" s="3"/>
      <c r="E11" s="3"/>
    </row>
    <row r="12" spans="1:6" s="1" customFormat="1" ht="6.75" customHeight="1" x14ac:dyDescent="0.4">
      <c r="A12" s="7"/>
      <c r="C12" s="2"/>
      <c r="D12" s="3"/>
      <c r="E12" s="3"/>
    </row>
    <row r="13" spans="1:6" s="1" customFormat="1" ht="6.75" customHeight="1" x14ac:dyDescent="0.4">
      <c r="A13" s="7"/>
      <c r="C13" s="2"/>
      <c r="D13" s="3"/>
      <c r="E13" s="3"/>
    </row>
    <row r="14" spans="1:6" s="1" customFormat="1" ht="6.75" customHeight="1" x14ac:dyDescent="0.4">
      <c r="A14" s="7"/>
      <c r="C14" s="2"/>
      <c r="D14" s="3"/>
      <c r="E14" s="3"/>
    </row>
    <row r="15" spans="1:6" s="1" customFormat="1" ht="6.75" customHeight="1" x14ac:dyDescent="0.4">
      <c r="A15" s="7"/>
      <c r="C15" s="2"/>
      <c r="D15" s="3"/>
      <c r="E15" s="3"/>
    </row>
    <row r="16" spans="1:6" s="1" customFormat="1" ht="6.75" customHeight="1" x14ac:dyDescent="0.4">
      <c r="A16" s="7"/>
      <c r="C16" s="2"/>
      <c r="D16" s="3"/>
      <c r="E16" s="3"/>
    </row>
    <row r="17" spans="1:5" s="1" customFormat="1" ht="6.75" customHeight="1" x14ac:dyDescent="0.4">
      <c r="A17" s="7"/>
      <c r="C17" s="2"/>
      <c r="D17" s="3"/>
      <c r="E17" s="3"/>
    </row>
    <row r="18" spans="1:5" s="1" customFormat="1" ht="6.75" customHeight="1" x14ac:dyDescent="0.4">
      <c r="A18" s="7"/>
      <c r="C18" s="2"/>
      <c r="D18" s="3"/>
      <c r="E18" s="3"/>
    </row>
    <row r="19" spans="1:5" s="1" customFormat="1" ht="6.75" customHeight="1" x14ac:dyDescent="0.4">
      <c r="A19" s="7"/>
      <c r="C19" s="2"/>
      <c r="D19" s="3"/>
      <c r="E19" s="3"/>
    </row>
    <row r="20" spans="1:5" s="1" customFormat="1" ht="6.75" customHeight="1" x14ac:dyDescent="0.4">
      <c r="A20" s="7"/>
      <c r="C20" s="2"/>
      <c r="D20" s="3"/>
      <c r="E20" s="3"/>
    </row>
    <row r="21" spans="1:5" s="1" customFormat="1" ht="6.75" customHeight="1" x14ac:dyDescent="0.4">
      <c r="A21" s="7"/>
      <c r="C21" s="2"/>
      <c r="D21" s="3"/>
      <c r="E21" s="3"/>
    </row>
    <row r="22" spans="1:5" s="1" customFormat="1" ht="6.75" customHeight="1" x14ac:dyDescent="0.4">
      <c r="A22" s="7"/>
      <c r="C22" s="2"/>
      <c r="D22" s="3"/>
      <c r="E22" s="3"/>
    </row>
    <row r="23" spans="1:5" s="1" customFormat="1" ht="6.75" customHeight="1" x14ac:dyDescent="0.4">
      <c r="A23" s="7"/>
      <c r="C23" s="2"/>
      <c r="D23" s="3"/>
      <c r="E23" s="3"/>
    </row>
    <row r="24" spans="1:5" s="1" customFormat="1" ht="6.75" customHeight="1" x14ac:dyDescent="0.4">
      <c r="A24" s="7"/>
      <c r="C24" s="2"/>
      <c r="D24" s="3"/>
      <c r="E24" s="3"/>
    </row>
    <row r="25" spans="1:5" s="1" customFormat="1" ht="6.75" customHeight="1" x14ac:dyDescent="0.4">
      <c r="A25" s="7"/>
      <c r="C25" s="2"/>
      <c r="D25" s="3"/>
      <c r="E25" s="3"/>
    </row>
    <row r="26" spans="1:5" s="1" customFormat="1" ht="6.75" customHeight="1" x14ac:dyDescent="0.4">
      <c r="A26" s="7"/>
      <c r="C26" s="2"/>
      <c r="D26" s="3"/>
      <c r="E26" s="3"/>
    </row>
    <row r="27" spans="1:5" s="1" customFormat="1" ht="6.75" customHeight="1" x14ac:dyDescent="0.4">
      <c r="A27" s="7"/>
      <c r="C27" s="2"/>
      <c r="D27" s="3"/>
      <c r="E27" s="3"/>
    </row>
    <row r="28" spans="1:5" s="1" customFormat="1" ht="6.75" customHeight="1" x14ac:dyDescent="0.4">
      <c r="A28" s="7"/>
      <c r="C28" s="2"/>
      <c r="D28" s="3"/>
      <c r="E28" s="3"/>
    </row>
    <row r="29" spans="1:5" s="1" customFormat="1" ht="6.75" customHeight="1" x14ac:dyDescent="0.4">
      <c r="A29" s="7"/>
      <c r="C29" s="2"/>
      <c r="D29" s="3"/>
      <c r="E29" s="3"/>
    </row>
    <row r="30" spans="1:5" ht="25.5" customHeight="1" x14ac:dyDescent="0.45">
      <c r="B30" s="36" t="str">
        <f ca="1">" For the Month of " &amp; TEXT(TODAY(),"mmmm yyyy")</f>
        <v xml:space="preserve"> For the Month of June 2024</v>
      </c>
      <c r="C30" s="14"/>
    </row>
    <row r="31" spans="1:5" ht="25.5" customHeight="1" x14ac:dyDescent="0.45">
      <c r="B31" s="31"/>
      <c r="C31" s="14"/>
    </row>
    <row r="32" spans="1:5" s="27" customFormat="1" ht="25.8" x14ac:dyDescent="0.3">
      <c r="B32" s="28" t="s">
        <v>13</v>
      </c>
      <c r="C32" s="29"/>
      <c r="D32" s="29"/>
      <c r="E32" s="29"/>
    </row>
    <row r="33" spans="1:5" ht="222" customHeight="1" x14ac:dyDescent="0.3">
      <c r="B33" s="6"/>
      <c r="C33" s="4"/>
      <c r="D33" s="4"/>
      <c r="E33" s="4"/>
    </row>
    <row r="34" spans="1:5" ht="25.2" customHeight="1" x14ac:dyDescent="0.4">
      <c r="B34" s="55" t="s">
        <v>65</v>
      </c>
      <c r="C34" s="4"/>
      <c r="D34" s="4"/>
      <c r="E34" s="4"/>
    </row>
    <row r="35" spans="1:5" s="15" customFormat="1" ht="32.1" customHeight="1" x14ac:dyDescent="0.3">
      <c r="B35" s="16" t="s">
        <v>10</v>
      </c>
      <c r="C35" s="9" t="s">
        <v>1</v>
      </c>
      <c r="D35" s="9" t="s">
        <v>2</v>
      </c>
      <c r="E35" s="9" t="s">
        <v>3</v>
      </c>
    </row>
    <row r="36" spans="1:5" s="5" customFormat="1" ht="32.1" customHeight="1" x14ac:dyDescent="0.45">
      <c r="A36" s="17">
        <f>Income[[#Totals],[Variance]]</f>
        <v>-2900</v>
      </c>
      <c r="B36" s="10" t="s">
        <v>4</v>
      </c>
      <c r="C36" s="56">
        <f>Income[[#Totals],[Projected]]</f>
        <v>17900</v>
      </c>
      <c r="D36" s="56">
        <f>Income[[#Totals],[Actual]]</f>
        <v>15000</v>
      </c>
      <c r="E36" s="57">
        <f>CashFlow[[#This Row],[Projected]]-CashFlow[[#This Row],[Actual]]</f>
        <v>2900</v>
      </c>
    </row>
    <row r="37" spans="1:5" s="5" customFormat="1" ht="32.1" customHeight="1" x14ac:dyDescent="0.45">
      <c r="A37" s="17">
        <f>Expenses[[#Totals],[Variance]]</f>
        <v>5336</v>
      </c>
      <c r="B37" s="10" t="s">
        <v>5</v>
      </c>
      <c r="C37" s="56">
        <f>Expenses[[#Totals],[Projected]]</f>
        <v>13406</v>
      </c>
      <c r="D37" s="56">
        <f>Expenses[[#Totals],[Actual]]</f>
        <v>8070</v>
      </c>
      <c r="E37" s="57">
        <f>CashFlow[[#This Row],[Projected]]-CashFlow[[#This Row],[Actual]]</f>
        <v>5336</v>
      </c>
    </row>
    <row r="38" spans="1:5" s="5" customFormat="1" ht="32.1" customHeight="1" x14ac:dyDescent="0.45">
      <c r="B38" s="11" t="s">
        <v>6</v>
      </c>
      <c r="C38" s="51">
        <f>C36-C37</f>
        <v>4494</v>
      </c>
      <c r="D38" s="51">
        <f>D36-D37</f>
        <v>6930</v>
      </c>
      <c r="E38" s="51">
        <f>SUBTOTAL(109,CashFlow[Variance])</f>
        <v>8236</v>
      </c>
    </row>
    <row r="40" spans="1:5" ht="17.25" customHeight="1" x14ac:dyDescent="0.3">
      <c r="B40" s="10" t="s">
        <v>54</v>
      </c>
      <c r="C40" s="49">
        <f>'Monthly Expenses'!C51</f>
        <v>7496</v>
      </c>
      <c r="D40" s="49">
        <f>'Monthly Expenses'!D51</f>
        <v>6835</v>
      </c>
      <c r="E40" s="50">
        <f>'Monthly Expenses'!E51</f>
        <v>661</v>
      </c>
    </row>
    <row r="41" spans="1:5" ht="17.25" customHeight="1" x14ac:dyDescent="0.3">
      <c r="B41" s="10" t="s">
        <v>55</v>
      </c>
      <c r="C41" s="49">
        <f>'Monthly Expenses'!C52</f>
        <v>5455</v>
      </c>
      <c r="D41" s="49">
        <f>'Monthly Expenses'!D52</f>
        <v>780</v>
      </c>
      <c r="E41" s="50">
        <f>'Monthly Expenses'!E52</f>
        <v>4675</v>
      </c>
    </row>
    <row r="42" spans="1:5" ht="17.25" customHeight="1" x14ac:dyDescent="0.3">
      <c r="B42" s="52" t="s">
        <v>40</v>
      </c>
      <c r="C42" s="49">
        <f>'Monthly Expenses'!C53</f>
        <v>455</v>
      </c>
      <c r="D42" s="49">
        <f>'Monthly Expenses'!D53</f>
        <v>455</v>
      </c>
      <c r="E42" s="50">
        <f>'Monthly Expenses'!E53</f>
        <v>0</v>
      </c>
    </row>
  </sheetData>
  <dataValidations count="7">
    <dataValidation allowBlank="1" showInputMessage="1" showErrorMessage="1" promptTitle="Family Budget" prompt="_x000a_Enter your Family Name in cell B3. Enter month and year in cell B5._x000a__x000a_Chart and Cash Flow table in this worksheet are automatically updated from data in Monthly Income and Monthly Expenses worksheets." sqref="A1:A29" xr:uid="{00000000-0002-0000-0000-000000000000}"/>
    <dataValidation allowBlank="1" showInputMessage="1" showErrorMessage="1" prompt="Update this cell with month and year" sqref="B30:B31" xr:uid="{00000000-0002-0000-0000-000001000000}"/>
    <dataValidation allowBlank="1" showInputMessage="1" showErrorMessage="1" prompt="Total Income, Total Expense, and Total Cash are automatically updated in this table" sqref="B35" xr:uid="{00000000-0002-0000-0000-000002000000}"/>
    <dataValidation allowBlank="1" showInputMessage="1" showErrorMessage="1" prompt="Actual Income and Expenses are automatically updated in this column under this heading" sqref="D35" xr:uid="{00000000-0002-0000-0000-000003000000}"/>
    <dataValidation allowBlank="1" showInputMessage="1" showErrorMessage="1" prompt="Variance amount is automatically updated in this column under this heading" sqref="E35" xr:uid="{00000000-0002-0000-0000-000004000000}"/>
    <dataValidation allowBlank="1" showInputMessage="1" showErrorMessage="1" prompt="Chart showing the comparison of Projected and Actual values for Monthly Income, Monthly Expenses, and Cash Flow" sqref="B33" xr:uid="{00000000-0002-0000-0000-000005000000}"/>
    <dataValidation allowBlank="1" showInputMessage="1" showErrorMessage="1" prompt="Projected Income and Expenses are automatically updated in this column under this heading" sqref="C35" xr:uid="{00000000-0002-0000-0000-000006000000}"/>
  </dataValidations>
  <printOptions horizontalCentered="1"/>
  <pageMargins left="0.75" right="0.75" top="0.75" bottom="0.75" header="0.25" footer="0.25"/>
  <pageSetup fitToHeight="0" orientation="landscape" r:id="rId1"/>
  <headerFooter differentFirst="1">
    <oddFooter>&amp;CPage &amp;P of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B1:F20"/>
  <sheetViews>
    <sheetView showGridLines="0" zoomScaleNormal="100" workbookViewId="0">
      <selection activeCell="J9" sqref="J9"/>
    </sheetView>
  </sheetViews>
  <sheetFormatPr defaultColWidth="9" defaultRowHeight="24" customHeight="1" x14ac:dyDescent="0.3"/>
  <cols>
    <col min="1" max="1" width="1.6640625" style="25" customWidth="1"/>
    <col min="2" max="2" width="32.77734375" style="25" customWidth="1"/>
    <col min="3" max="3" width="16.6640625" style="25" customWidth="1"/>
    <col min="4" max="5" width="16.6640625" style="26" customWidth="1"/>
    <col min="6" max="6" width="1.6640625" style="25" customWidth="1"/>
    <col min="7" max="16384" width="9" style="25"/>
  </cols>
  <sheetData>
    <row r="1" spans="2:6" ht="9" customHeight="1" x14ac:dyDescent="0.3">
      <c r="F1" s="25" t="s">
        <v>10</v>
      </c>
    </row>
    <row r="2" spans="2:6" s="30" customFormat="1" ht="63.75" customHeight="1" x14ac:dyDescent="0.3">
      <c r="B2" s="26"/>
      <c r="C2" s="26"/>
      <c r="D2" s="26"/>
      <c r="E2" s="26"/>
    </row>
    <row r="3" spans="2:6" s="30" customFormat="1" ht="63.75" customHeight="1" x14ac:dyDescent="0.3">
      <c r="B3" s="26"/>
      <c r="C3" s="26"/>
      <c r="D3" s="26"/>
      <c r="E3" s="26"/>
    </row>
    <row r="4" spans="2:6" s="30" customFormat="1" ht="63.75" customHeight="1" x14ac:dyDescent="0.4">
      <c r="B4" s="55" t="s">
        <v>57</v>
      </c>
      <c r="C4" s="26"/>
      <c r="D4" s="26"/>
      <c r="E4" s="26"/>
    </row>
    <row r="5" spans="2:6" s="8" customFormat="1" ht="13.5" customHeight="1" x14ac:dyDescent="0.4">
      <c r="B5" s="32" t="s">
        <v>10</v>
      </c>
      <c r="C5" s="33" t="s">
        <v>1</v>
      </c>
      <c r="D5" s="33" t="s">
        <v>2</v>
      </c>
      <c r="E5" s="33" t="s">
        <v>3</v>
      </c>
    </row>
    <row r="6" spans="2:6" ht="26.1" customHeight="1" x14ac:dyDescent="0.3">
      <c r="B6" s="34" t="s">
        <v>59</v>
      </c>
      <c r="C6" s="38">
        <v>12000</v>
      </c>
      <c r="D6" s="38">
        <v>13000</v>
      </c>
      <c r="E6" s="39">
        <f>Income[[#This Row],[Actual]]-Income[[#This Row],[Projected]]</f>
        <v>1000</v>
      </c>
    </row>
    <row r="7" spans="2:6" ht="26.1" customHeight="1" x14ac:dyDescent="0.3">
      <c r="B7" s="34" t="s">
        <v>63</v>
      </c>
      <c r="C7" s="38">
        <v>200</v>
      </c>
      <c r="D7" s="38"/>
      <c r="E7" s="39">
        <f>Income[[#This Row],[Actual]]-Income[[#This Row],[Projected]]</f>
        <v>-200</v>
      </c>
    </row>
    <row r="8" spans="2:6" ht="26.1" customHeight="1" x14ac:dyDescent="0.3">
      <c r="B8" s="34" t="s">
        <v>58</v>
      </c>
      <c r="C8" s="38">
        <v>5000</v>
      </c>
      <c r="D8" s="38">
        <v>1500</v>
      </c>
      <c r="E8" s="39">
        <f>Income[[#This Row],[Actual]]-Income[[#This Row],[Projected]]</f>
        <v>-3500</v>
      </c>
    </row>
    <row r="9" spans="2:6" ht="26.1" customHeight="1" x14ac:dyDescent="0.3">
      <c r="B9" s="34" t="s">
        <v>60</v>
      </c>
      <c r="C9" s="38">
        <v>100</v>
      </c>
      <c r="D9" s="38"/>
      <c r="E9" s="39">
        <f>Income[[#This Row],[Actual]]-Income[[#This Row],[Projected]]</f>
        <v>-100</v>
      </c>
    </row>
    <row r="10" spans="2:6" ht="26.1" customHeight="1" x14ac:dyDescent="0.3">
      <c r="B10" s="34" t="s">
        <v>61</v>
      </c>
      <c r="C10" s="38">
        <v>100</v>
      </c>
      <c r="D10" s="38"/>
      <c r="E10" s="39">
        <f>Income[[#This Row],[Actual]]-Income[[#This Row],[Projected]]</f>
        <v>-100</v>
      </c>
    </row>
    <row r="11" spans="2:6" ht="26.1" customHeight="1" x14ac:dyDescent="0.3">
      <c r="B11" s="34" t="s">
        <v>62</v>
      </c>
      <c r="C11" s="38">
        <v>200</v>
      </c>
      <c r="D11" s="38"/>
      <c r="E11" s="39">
        <f>Income[[#This Row],[Actual]]-Income[[#This Row],[Projected]]</f>
        <v>-200</v>
      </c>
    </row>
    <row r="12" spans="2:6" ht="24" customHeight="1" x14ac:dyDescent="0.3">
      <c r="B12" s="34" t="s">
        <v>8</v>
      </c>
      <c r="C12" s="38">
        <v>300</v>
      </c>
      <c r="D12" s="38">
        <v>500</v>
      </c>
      <c r="E12" s="39">
        <f>Income[[#This Row],[Actual]]-Income[[#This Row],[Projected]]</f>
        <v>200</v>
      </c>
    </row>
    <row r="13" spans="2:6" ht="24" customHeight="1" x14ac:dyDescent="0.3">
      <c r="B13" s="35" t="s">
        <v>4</v>
      </c>
      <c r="C13" s="40">
        <f>SUBTOTAL(109,Income[Projected])</f>
        <v>17900</v>
      </c>
      <c r="D13" s="40">
        <f>SUBTOTAL(109,Income[Actual])</f>
        <v>15000</v>
      </c>
      <c r="E13" s="40">
        <f>SUBTOTAL(109,Income[Variance])</f>
        <v>-2900</v>
      </c>
    </row>
    <row r="15" spans="2:6" ht="24" customHeight="1" x14ac:dyDescent="0.3">
      <c r="B15" s="53"/>
    </row>
    <row r="16" spans="2:6" ht="24" customHeight="1" x14ac:dyDescent="0.3">
      <c r="B16" s="54"/>
    </row>
    <row r="20" spans="2:3" ht="24" customHeight="1" x14ac:dyDescent="0.3">
      <c r="B20" s="25" t="s">
        <v>9</v>
      </c>
      <c r="C20" s="25">
        <f>SUM(C16:C19)</f>
        <v>0</v>
      </c>
    </row>
  </sheetData>
  <sheetProtection selectLockedCells="1" selectUnlockedCells="1"/>
  <dataValidations count="5">
    <dataValidation allowBlank="1" showInputMessage="1" showErrorMessage="1" prompt="Variance is automatically calculated in this column under this heading" sqref="E5" xr:uid="{00000000-0002-0000-0100-000000000000}"/>
    <dataValidation allowBlank="1" showInputMessage="1" showErrorMessage="1" prompt="Enter Actual income in this column under this heading" sqref="D5" xr:uid="{00000000-0002-0000-0100-000001000000}"/>
    <dataValidation allowBlank="1" showInputMessage="1" showErrorMessage="1" prompt="Enter Projected income in this column under this heading" sqref="C5" xr:uid="{00000000-0002-0000-0100-000002000000}"/>
    <dataValidation allowBlank="1" showInputMessage="1" showErrorMessage="1" prompt="Enter Monthly Income items in this column under this heading. Use heading filters to find specific entries" sqref="B5" xr:uid="{00000000-0002-0000-0100-000003000000}"/>
    <dataValidation allowBlank="1" showInputMessage="1" showErrorMessage="1" prompt="Enter Monthly Income details in the table below, starting in cell B6." sqref="A1" xr:uid="{00000000-0002-0000-0100-000004000000}"/>
  </dataValidations>
  <printOptions horizontalCentered="1"/>
  <pageMargins left="0.75" right="0.75" top="0.75" bottom="0.75" header="0.25" footer="0.25"/>
  <pageSetup fitToHeight="0" orientation="portrait" r:id="rId1"/>
  <headerFooter differentFirst="1">
    <oddFooter>&amp;CPage &amp;P of &amp;N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B1:M53"/>
  <sheetViews>
    <sheetView showGridLines="0" topLeftCell="A33" zoomScaleNormal="100" workbookViewId="0">
      <selection activeCell="B7" sqref="B7"/>
    </sheetView>
  </sheetViews>
  <sheetFormatPr defaultColWidth="9" defaultRowHeight="24" customHeight="1" x14ac:dyDescent="0.3"/>
  <cols>
    <col min="1" max="1" width="1.6640625" style="25" customWidth="1"/>
    <col min="2" max="2" width="37.109375" style="41" customWidth="1"/>
    <col min="3" max="3" width="16.6640625" style="25" customWidth="1"/>
    <col min="4" max="5" width="16.6640625" style="26" customWidth="1"/>
    <col min="6" max="6" width="1.6640625" style="25" customWidth="1"/>
    <col min="7" max="16384" width="9" style="25"/>
  </cols>
  <sheetData>
    <row r="1" spans="2:13" ht="9" customHeight="1" x14ac:dyDescent="0.3">
      <c r="F1" s="25" t="s">
        <v>10</v>
      </c>
    </row>
    <row r="2" spans="2:13" ht="9" customHeight="1" x14ac:dyDescent="0.3"/>
    <row r="3" spans="2:13" ht="9" customHeight="1" x14ac:dyDescent="0.3"/>
    <row r="4" spans="2:13" ht="9" customHeight="1" x14ac:dyDescent="0.3"/>
    <row r="5" spans="2:13" s="30" customFormat="1" ht="97.5" customHeight="1" x14ac:dyDescent="0.3">
      <c r="B5" s="42"/>
      <c r="C5" s="26"/>
      <c r="D5" s="26"/>
      <c r="E5" s="26"/>
    </row>
    <row r="6" spans="2:13" s="30" customFormat="1" ht="24.75" customHeight="1" x14ac:dyDescent="0.3">
      <c r="B6" s="42"/>
      <c r="C6" s="26"/>
      <c r="D6" s="26"/>
      <c r="E6" s="26"/>
    </row>
    <row r="7" spans="2:13" s="30" customFormat="1" ht="24.75" customHeight="1" x14ac:dyDescent="0.4">
      <c r="B7" s="55" t="s">
        <v>64</v>
      </c>
      <c r="C7" s="26"/>
      <c r="D7" s="26"/>
      <c r="E7" s="26"/>
      <c r="M7" s="53"/>
    </row>
    <row r="8" spans="2:13" s="8" customFormat="1" ht="13.5" customHeight="1" x14ac:dyDescent="0.4">
      <c r="B8" s="43" t="s">
        <v>10</v>
      </c>
      <c r="C8" s="33" t="s">
        <v>1</v>
      </c>
      <c r="D8" s="33" t="s">
        <v>2</v>
      </c>
      <c r="E8" s="33" t="s">
        <v>3</v>
      </c>
    </row>
    <row r="9" spans="2:13" s="8" customFormat="1" ht="13.5" customHeight="1" x14ac:dyDescent="0.4">
      <c r="B9" s="44" t="s">
        <v>14</v>
      </c>
      <c r="C9" s="33"/>
      <c r="D9" s="33"/>
      <c r="E9" s="33">
        <f>Expenses[[#This Row],[Projected]]-Expenses[[#This Row],[Actual]]</f>
        <v>0</v>
      </c>
    </row>
    <row r="10" spans="2:13" ht="26.1" customHeight="1" x14ac:dyDescent="0.35">
      <c r="B10" s="44" t="s">
        <v>15</v>
      </c>
      <c r="C10" s="38"/>
      <c r="D10" s="38"/>
      <c r="E10" s="39"/>
    </row>
    <row r="11" spans="2:13" ht="26.1" customHeight="1" x14ac:dyDescent="0.3">
      <c r="B11" s="45" t="s">
        <v>16</v>
      </c>
      <c r="C11" s="38">
        <v>2500</v>
      </c>
      <c r="D11" s="38">
        <v>2510</v>
      </c>
      <c r="E11" s="39">
        <f>Expenses[[#This Row],[Projected]]-Expenses[[#This Row],[Actual]]</f>
        <v>-10</v>
      </c>
    </row>
    <row r="12" spans="2:13" s="37" customFormat="1" ht="26.1" customHeight="1" x14ac:dyDescent="0.3">
      <c r="B12" s="45" t="s">
        <v>17</v>
      </c>
      <c r="C12" s="38">
        <v>1000</v>
      </c>
      <c r="D12" s="38">
        <v>280</v>
      </c>
      <c r="E12" s="39">
        <f>Expenses[[#This Row],[Projected]]-Expenses[[#This Row],[Actual]]</f>
        <v>720</v>
      </c>
    </row>
    <row r="13" spans="2:13" ht="24" customHeight="1" x14ac:dyDescent="0.3">
      <c r="B13" s="45" t="s">
        <v>18</v>
      </c>
      <c r="C13" s="38">
        <v>38</v>
      </c>
      <c r="D13" s="38">
        <v>38</v>
      </c>
      <c r="E13" s="39">
        <f>Expenses[[#This Row],[Projected]]-Expenses[[#This Row],[Actual]]</f>
        <v>0</v>
      </c>
    </row>
    <row r="14" spans="2:13" ht="24" customHeight="1" x14ac:dyDescent="0.35">
      <c r="B14" s="44" t="s">
        <v>19</v>
      </c>
      <c r="C14" s="38"/>
      <c r="D14" s="38"/>
      <c r="E14" s="39"/>
    </row>
    <row r="15" spans="2:13" ht="24" customHeight="1" x14ac:dyDescent="0.3">
      <c r="B15" s="45" t="s">
        <v>20</v>
      </c>
      <c r="C15" s="38">
        <v>25</v>
      </c>
      <c r="D15" s="38">
        <v>21</v>
      </c>
      <c r="E15" s="39">
        <f>Expenses[[#This Row],[Projected]]-Expenses[[#This Row],[Actual]]</f>
        <v>4</v>
      </c>
    </row>
    <row r="16" spans="2:13" ht="24" customHeight="1" x14ac:dyDescent="0.3">
      <c r="B16" s="45" t="s">
        <v>21</v>
      </c>
      <c r="C16" s="38">
        <v>75</v>
      </c>
      <c r="D16" s="38">
        <v>83</v>
      </c>
      <c r="E16" s="39">
        <f>Expenses[[#This Row],[Projected]]-Expenses[[#This Row],[Actual]]</f>
        <v>-8</v>
      </c>
    </row>
    <row r="17" spans="2:5" ht="24" customHeight="1" x14ac:dyDescent="0.3">
      <c r="B17" s="45" t="s">
        <v>22</v>
      </c>
      <c r="C17" s="38">
        <v>60</v>
      </c>
      <c r="D17" s="38">
        <v>60</v>
      </c>
      <c r="E17" s="39">
        <f>Expenses[[#This Row],[Projected]]-Expenses[[#This Row],[Actual]]</f>
        <v>0</v>
      </c>
    </row>
    <row r="18" spans="2:5" ht="24" customHeight="1" x14ac:dyDescent="0.3">
      <c r="B18" s="45" t="s">
        <v>23</v>
      </c>
      <c r="C18" s="38">
        <v>0</v>
      </c>
      <c r="D18" s="38">
        <v>60</v>
      </c>
      <c r="E18" s="39">
        <f>Expenses[[#This Row],[Projected]]-Expenses[[#This Row],[Actual]]</f>
        <v>-60</v>
      </c>
    </row>
    <row r="19" spans="2:5" ht="24" customHeight="1" x14ac:dyDescent="0.35">
      <c r="B19" s="44" t="s">
        <v>24</v>
      </c>
      <c r="C19" s="38"/>
      <c r="D19" s="38"/>
      <c r="E19" s="39"/>
    </row>
    <row r="20" spans="2:5" ht="24" customHeight="1" x14ac:dyDescent="0.3">
      <c r="B20" s="45" t="s">
        <v>25</v>
      </c>
      <c r="C20" s="38">
        <v>250</v>
      </c>
      <c r="D20" s="38">
        <v>250</v>
      </c>
      <c r="E20" s="39">
        <f>Expenses[[#This Row],[Projected]]-Expenses[[#This Row],[Actual]]</f>
        <v>0</v>
      </c>
    </row>
    <row r="21" spans="2:5" ht="24" customHeight="1" x14ac:dyDescent="0.3">
      <c r="B21" s="45" t="s">
        <v>26</v>
      </c>
      <c r="C21" s="38">
        <v>75</v>
      </c>
      <c r="D21" s="38">
        <v>80</v>
      </c>
      <c r="E21" s="39">
        <f>Expenses[[#This Row],[Projected]]-Expenses[[#This Row],[Actual]]</f>
        <v>-5</v>
      </c>
    </row>
    <row r="22" spans="2:5" ht="24" customHeight="1" x14ac:dyDescent="0.3">
      <c r="B22" s="45" t="s">
        <v>27</v>
      </c>
      <c r="C22" s="38">
        <v>280</v>
      </c>
      <c r="D22" s="38">
        <v>260</v>
      </c>
      <c r="E22" s="39">
        <f>Expenses[[#This Row],[Projected]]-Expenses[[#This Row],[Actual]]</f>
        <v>20</v>
      </c>
    </row>
    <row r="23" spans="2:5" ht="24" customHeight="1" x14ac:dyDescent="0.3">
      <c r="B23" s="45" t="s">
        <v>28</v>
      </c>
      <c r="C23" s="38">
        <v>75</v>
      </c>
      <c r="D23" s="38">
        <v>65</v>
      </c>
      <c r="E23" s="39">
        <f>Expenses[[#This Row],[Projected]]-Expenses[[#This Row],[Actual]]</f>
        <v>10</v>
      </c>
    </row>
    <row r="24" spans="2:5" ht="24" customHeight="1" x14ac:dyDescent="0.35">
      <c r="B24" s="44" t="s">
        <v>29</v>
      </c>
      <c r="C24" s="38">
        <v>255</v>
      </c>
      <c r="D24" s="38">
        <v>255</v>
      </c>
      <c r="E24" s="39">
        <f>Expenses[[#This Row],[Projected]]-Expenses[[#This Row],[Actual]]</f>
        <v>0</v>
      </c>
    </row>
    <row r="25" spans="2:5" ht="24" customHeight="1" x14ac:dyDescent="0.35">
      <c r="B25" s="44" t="s">
        <v>30</v>
      </c>
      <c r="C25" s="38">
        <v>228</v>
      </c>
      <c r="D25" s="38">
        <v>228</v>
      </c>
      <c r="E25" s="39">
        <f>Expenses[[#This Row],[Projected]]-Expenses[[#This Row],[Actual]]</f>
        <v>0</v>
      </c>
    </row>
    <row r="26" spans="2:5" ht="24" customHeight="1" x14ac:dyDescent="0.3">
      <c r="B26" s="45" t="s">
        <v>31</v>
      </c>
      <c r="C26" s="38">
        <v>600</v>
      </c>
      <c r="D26" s="38">
        <v>600</v>
      </c>
      <c r="E26" s="39">
        <f>Expenses[[#This Row],[Projected]]-Expenses[[#This Row],[Actual]]</f>
        <v>0</v>
      </c>
    </row>
    <row r="27" spans="2:5" ht="24" customHeight="1" x14ac:dyDescent="0.3">
      <c r="B27" s="45" t="s">
        <v>32</v>
      </c>
      <c r="C27" s="38">
        <v>35</v>
      </c>
      <c r="D27" s="38">
        <v>35</v>
      </c>
      <c r="E27" s="39">
        <f>Expenses[[#This Row],[Projected]]-Expenses[[#This Row],[Actual]]</f>
        <v>0</v>
      </c>
    </row>
    <row r="28" spans="2:5" ht="24" customHeight="1" x14ac:dyDescent="0.3">
      <c r="B28" s="45" t="s">
        <v>33</v>
      </c>
      <c r="C28" s="38">
        <v>2000</v>
      </c>
      <c r="D28" s="38">
        <v>2010</v>
      </c>
      <c r="E28" s="39">
        <f>Expenses[[#This Row],[Projected]]-Expenses[[#This Row],[Actual]]</f>
        <v>-10</v>
      </c>
    </row>
    <row r="29" spans="2:5" ht="24" customHeight="1" x14ac:dyDescent="0.35">
      <c r="B29" s="44" t="s">
        <v>34</v>
      </c>
      <c r="C29" s="38"/>
      <c r="D29" s="38"/>
      <c r="E29" s="39"/>
    </row>
    <row r="30" spans="2:5" ht="24" customHeight="1" x14ac:dyDescent="0.3">
      <c r="B30" s="45" t="s">
        <v>35</v>
      </c>
      <c r="C30" s="38">
        <v>150</v>
      </c>
      <c r="D30" s="38">
        <v>150</v>
      </c>
      <c r="E30" s="39">
        <f>Expenses[[#This Row],[Projected]]-Expenses[[#This Row],[Actual]]</f>
        <v>0</v>
      </c>
    </row>
    <row r="31" spans="2:5" ht="24" customHeight="1" x14ac:dyDescent="0.3">
      <c r="B31" s="45" t="s">
        <v>56</v>
      </c>
      <c r="C31" s="38">
        <v>5000</v>
      </c>
      <c r="D31" s="38">
        <v>225</v>
      </c>
      <c r="E31" s="39">
        <f>Expenses[[#This Row],[Projected]]-Expenses[[#This Row],[Actual]]</f>
        <v>4775</v>
      </c>
    </row>
    <row r="32" spans="2:5" ht="24" customHeight="1" x14ac:dyDescent="0.3">
      <c r="B32" s="45" t="s">
        <v>36</v>
      </c>
      <c r="C32" s="38">
        <v>200</v>
      </c>
      <c r="D32" s="38">
        <v>300</v>
      </c>
      <c r="E32" s="39">
        <f>Expenses[[#This Row],[Projected]]-Expenses[[#This Row],[Actual]]</f>
        <v>-100</v>
      </c>
    </row>
    <row r="33" spans="2:5" ht="24" customHeight="1" x14ac:dyDescent="0.3">
      <c r="B33" s="45" t="s">
        <v>37</v>
      </c>
      <c r="C33" s="38">
        <v>35</v>
      </c>
      <c r="D33" s="38">
        <v>35</v>
      </c>
      <c r="E33" s="39">
        <f>Expenses[[#This Row],[Projected]]-Expenses[[#This Row],[Actual]]</f>
        <v>0</v>
      </c>
    </row>
    <row r="34" spans="2:5" ht="24" customHeight="1" x14ac:dyDescent="0.3">
      <c r="B34" s="45" t="s">
        <v>38</v>
      </c>
      <c r="C34" s="38">
        <v>35</v>
      </c>
      <c r="D34" s="38">
        <v>35</v>
      </c>
      <c r="E34" s="39">
        <f>Expenses[[#This Row],[Projected]]-Expenses[[#This Row],[Actual]]</f>
        <v>0</v>
      </c>
    </row>
    <row r="35" spans="2:5" ht="24" customHeight="1" x14ac:dyDescent="0.3">
      <c r="B35" s="45" t="s">
        <v>39</v>
      </c>
      <c r="C35" s="38">
        <v>35</v>
      </c>
      <c r="D35" s="38">
        <v>35</v>
      </c>
      <c r="E35" s="39">
        <f>Expenses[[#This Row],[Projected]]-Expenses[[#This Row],[Actual]]</f>
        <v>0</v>
      </c>
    </row>
    <row r="36" spans="2:5" ht="24" customHeight="1" x14ac:dyDescent="0.35">
      <c r="B36" s="44" t="s">
        <v>40</v>
      </c>
      <c r="C36" s="38"/>
      <c r="D36" s="38"/>
      <c r="E36" s="39"/>
    </row>
    <row r="37" spans="2:5" ht="31.5" customHeight="1" x14ac:dyDescent="0.3">
      <c r="B37" s="45" t="s">
        <v>41</v>
      </c>
      <c r="C37" s="38">
        <v>35</v>
      </c>
      <c r="D37" s="38">
        <v>35</v>
      </c>
      <c r="E37" s="39">
        <f>Expenses[[#This Row],[Projected]]-Expenses[[#This Row],[Actual]]</f>
        <v>0</v>
      </c>
    </row>
    <row r="38" spans="2:5" ht="39.75" customHeight="1" x14ac:dyDescent="0.3">
      <c r="B38" s="45" t="s">
        <v>42</v>
      </c>
      <c r="C38" s="38">
        <v>35</v>
      </c>
      <c r="D38" s="38">
        <v>35</v>
      </c>
      <c r="E38" s="39">
        <f>Expenses[[#This Row],[Projected]]-Expenses[[#This Row],[Actual]]</f>
        <v>0</v>
      </c>
    </row>
    <row r="39" spans="2:5" ht="24" customHeight="1" x14ac:dyDescent="0.3">
      <c r="B39" s="45" t="s">
        <v>43</v>
      </c>
      <c r="C39" s="38">
        <v>35</v>
      </c>
      <c r="D39" s="38">
        <v>35</v>
      </c>
      <c r="E39" s="39">
        <f>Expenses[[#This Row],[Projected]]-Expenses[[#This Row],[Actual]]</f>
        <v>0</v>
      </c>
    </row>
    <row r="40" spans="2:5" ht="24" customHeight="1" x14ac:dyDescent="0.3">
      <c r="B40" s="45" t="s">
        <v>44</v>
      </c>
      <c r="C40" s="38">
        <v>35</v>
      </c>
      <c r="D40" s="38">
        <v>35</v>
      </c>
      <c r="E40" s="39">
        <f>Expenses[[#This Row],[Projected]]-Expenses[[#This Row],[Actual]]</f>
        <v>0</v>
      </c>
    </row>
    <row r="41" spans="2:5" ht="24" customHeight="1" x14ac:dyDescent="0.3">
      <c r="B41" s="45" t="s">
        <v>45</v>
      </c>
      <c r="C41" s="38">
        <v>35</v>
      </c>
      <c r="D41" s="38">
        <v>35</v>
      </c>
      <c r="E41" s="39">
        <f>Expenses[[#This Row],[Projected]]-Expenses[[#This Row],[Actual]]</f>
        <v>0</v>
      </c>
    </row>
    <row r="42" spans="2:5" ht="24" customHeight="1" x14ac:dyDescent="0.3">
      <c r="B42" s="45" t="s">
        <v>46</v>
      </c>
      <c r="C42" s="38">
        <v>35</v>
      </c>
      <c r="D42" s="38">
        <v>35</v>
      </c>
      <c r="E42" s="39">
        <f>Expenses[[#This Row],[Projected]]-Expenses[[#This Row],[Actual]]</f>
        <v>0</v>
      </c>
    </row>
    <row r="43" spans="2:5" ht="24" customHeight="1" x14ac:dyDescent="0.3">
      <c r="B43" s="45" t="s">
        <v>47</v>
      </c>
      <c r="C43" s="38">
        <v>35</v>
      </c>
      <c r="D43" s="38">
        <v>35</v>
      </c>
      <c r="E43" s="39">
        <f>Expenses[[#This Row],[Projected]]-Expenses[[#This Row],[Actual]]</f>
        <v>0</v>
      </c>
    </row>
    <row r="44" spans="2:5" ht="24" customHeight="1" x14ac:dyDescent="0.3">
      <c r="B44" s="45" t="s">
        <v>48</v>
      </c>
      <c r="C44" s="38">
        <v>35</v>
      </c>
      <c r="D44" s="38">
        <v>35</v>
      </c>
      <c r="E44" s="39">
        <f>Expenses[[#This Row],[Projected]]-Expenses[[#This Row],[Actual]]</f>
        <v>0</v>
      </c>
    </row>
    <row r="45" spans="2:5" ht="24" customHeight="1" x14ac:dyDescent="0.3">
      <c r="B45" s="45" t="s">
        <v>49</v>
      </c>
      <c r="C45" s="38">
        <v>35</v>
      </c>
      <c r="D45" s="38">
        <v>35</v>
      </c>
      <c r="E45" s="39">
        <f>Expenses[[#This Row],[Projected]]-Expenses[[#This Row],[Actual]]</f>
        <v>0</v>
      </c>
    </row>
    <row r="46" spans="2:5" ht="24" customHeight="1" x14ac:dyDescent="0.3">
      <c r="B46" s="45" t="s">
        <v>50</v>
      </c>
      <c r="C46" s="38">
        <v>35</v>
      </c>
      <c r="D46" s="38">
        <v>35</v>
      </c>
      <c r="E46" s="39">
        <f>Expenses[[#This Row],[Projected]]-Expenses[[#This Row],[Actual]]</f>
        <v>0</v>
      </c>
    </row>
    <row r="47" spans="2:5" ht="24" customHeight="1" x14ac:dyDescent="0.3">
      <c r="B47" s="45" t="s">
        <v>51</v>
      </c>
      <c r="C47" s="38">
        <v>35</v>
      </c>
      <c r="D47" s="38">
        <v>35</v>
      </c>
      <c r="E47" s="39">
        <f>Expenses[[#This Row],[Projected]]-Expenses[[#This Row],[Actual]]</f>
        <v>0</v>
      </c>
    </row>
    <row r="48" spans="2:5" ht="24" customHeight="1" x14ac:dyDescent="0.3">
      <c r="B48" s="45" t="s">
        <v>52</v>
      </c>
      <c r="C48" s="38">
        <v>35</v>
      </c>
      <c r="D48" s="38">
        <v>35</v>
      </c>
      <c r="E48" s="39">
        <f>Expenses[[#This Row],[Projected]]-Expenses[[#This Row],[Actual]]</f>
        <v>0</v>
      </c>
    </row>
    <row r="49" spans="2:5" ht="24" customHeight="1" x14ac:dyDescent="0.3">
      <c r="B49" s="45" t="s">
        <v>53</v>
      </c>
      <c r="C49" s="38">
        <v>35</v>
      </c>
      <c r="D49" s="38">
        <v>35</v>
      </c>
      <c r="E49" s="39">
        <f>Expenses[[#This Row],[Projected]]-Expenses[[#This Row],[Actual]]</f>
        <v>0</v>
      </c>
    </row>
    <row r="50" spans="2:5" ht="24" customHeight="1" x14ac:dyDescent="0.3">
      <c r="B50" s="46" t="s">
        <v>9</v>
      </c>
      <c r="C50" s="40">
        <f>SUBTOTAL(109,Expenses[Projected])</f>
        <v>13406</v>
      </c>
      <c r="D50" s="40">
        <f>SUBTOTAL(109,Expenses[Actual])</f>
        <v>8070</v>
      </c>
      <c r="E50" s="40">
        <f>SUBTOTAL(109,Expenses[Variance])</f>
        <v>5336</v>
      </c>
    </row>
    <row r="51" spans="2:5" ht="24" customHeight="1" x14ac:dyDescent="0.3">
      <c r="B51" s="47" t="s">
        <v>54</v>
      </c>
      <c r="C51" s="38">
        <f>SUM(C10:C28)</f>
        <v>7496</v>
      </c>
      <c r="D51" s="38">
        <f>SUM(D10:D28)</f>
        <v>6835</v>
      </c>
      <c r="E51" s="39">
        <f>C51-D51</f>
        <v>661</v>
      </c>
    </row>
    <row r="52" spans="2:5" ht="24" customHeight="1" x14ac:dyDescent="0.3">
      <c r="B52" s="48" t="s">
        <v>55</v>
      </c>
      <c r="C52" s="38">
        <f>SUM(C30:C35)</f>
        <v>5455</v>
      </c>
      <c r="D52" s="38">
        <f>SUM(D30:D35)</f>
        <v>780</v>
      </c>
      <c r="E52" s="39">
        <f>C52-D52</f>
        <v>4675</v>
      </c>
    </row>
    <row r="53" spans="2:5" ht="24" customHeight="1" x14ac:dyDescent="0.3">
      <c r="B53" s="47" t="s">
        <v>40</v>
      </c>
      <c r="C53" s="38">
        <f>SUM(C37:C49)</f>
        <v>455</v>
      </c>
      <c r="D53" s="38">
        <f>SUM(D37:D49)</f>
        <v>455</v>
      </c>
      <c r="E53" s="39">
        <f>C53-D53</f>
        <v>0</v>
      </c>
    </row>
  </sheetData>
  <dataValidations count="5">
    <dataValidation allowBlank="1" showInputMessage="1" showErrorMessage="1" prompt="Enter Monthly Expense items in this column under this heading. Use heading filters to find specific entries" sqref="B8:B9" xr:uid="{00000000-0002-0000-0200-000000000000}"/>
    <dataValidation allowBlank="1" showInputMessage="1" showErrorMessage="1" prompt="Enter Projected expense in this column under this heading" sqref="C8:C9" xr:uid="{00000000-0002-0000-0200-000001000000}"/>
    <dataValidation allowBlank="1" showInputMessage="1" showErrorMessage="1" prompt="Enter Actual expense in this column under this heading" sqref="D8:D9" xr:uid="{00000000-0002-0000-0200-000002000000}"/>
    <dataValidation allowBlank="1" showInputMessage="1" showErrorMessage="1" prompt="Variance is automatically calculated in this column under this heading" sqref="E8:E9" xr:uid="{00000000-0002-0000-0200-000003000000}"/>
    <dataValidation allowBlank="1" showInputMessage="1" showErrorMessage="1" prompt="Enter Monthly Expenses details in the table below, starting in cell B6." sqref="A1:A4" xr:uid="{00000000-0002-0000-0200-000004000000}"/>
  </dataValidations>
  <printOptions horizontalCentered="1"/>
  <pageMargins left="0.75" right="0.75" top="0.75" bottom="0.75" header="0.25" footer="0.25"/>
  <pageSetup fitToHeight="0" orientation="portrait" r:id="rId1"/>
  <headerFooter differentFirst="1">
    <oddFooter>&amp;CPage &amp;P of &amp;N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B1:D7"/>
  <sheetViews>
    <sheetView showGridLines="0" workbookViewId="0">
      <selection activeCell="B5" sqref="B5"/>
    </sheetView>
  </sheetViews>
  <sheetFormatPr defaultColWidth="9" defaultRowHeight="21" customHeight="1" x14ac:dyDescent="0.3"/>
  <cols>
    <col min="1" max="1" width="1.6640625" style="22" customWidth="1"/>
    <col min="2" max="2" width="21.44140625" style="22" customWidth="1"/>
    <col min="3" max="4" width="12.33203125" style="22" customWidth="1"/>
    <col min="5" max="5" width="1.6640625" style="22" customWidth="1"/>
    <col min="6" max="16384" width="9" style="22"/>
  </cols>
  <sheetData>
    <row r="1" spans="2:4" s="19" customFormat="1" ht="9" customHeight="1" x14ac:dyDescent="0.3"/>
    <row r="2" spans="2:4" s="21" customFormat="1" ht="36.75" customHeight="1" x14ac:dyDescent="0.3">
      <c r="B2" s="20" t="s">
        <v>12</v>
      </c>
      <c r="C2" s="18"/>
      <c r="D2" s="18"/>
    </row>
    <row r="4" spans="2:4" ht="21" customHeight="1" x14ac:dyDescent="0.3">
      <c r="B4" s="24"/>
      <c r="C4" s="23" t="s">
        <v>1</v>
      </c>
      <c r="D4" s="23" t="s">
        <v>2</v>
      </c>
    </row>
    <row r="5" spans="2:4" ht="21" customHeight="1" x14ac:dyDescent="0.3">
      <c r="B5" s="24" t="s">
        <v>7</v>
      </c>
      <c r="C5" s="23">
        <f>Income[[#Totals],[Projected]]</f>
        <v>17900</v>
      </c>
      <c r="D5" s="23">
        <f>Income[[#Totals],[Actual]]</f>
        <v>15000</v>
      </c>
    </row>
    <row r="6" spans="2:4" ht="21" customHeight="1" x14ac:dyDescent="0.3">
      <c r="B6" s="24" t="s">
        <v>11</v>
      </c>
      <c r="C6" s="23">
        <f>Expenses[[#Totals],[Projected]]</f>
        <v>13406</v>
      </c>
      <c r="D6" s="23">
        <f>Expenses[[#Totals],[Actual]]</f>
        <v>8070</v>
      </c>
    </row>
    <row r="7" spans="2:4" ht="21" customHeight="1" x14ac:dyDescent="0.3">
      <c r="B7" s="24" t="s">
        <v>0</v>
      </c>
      <c r="C7" s="23">
        <f>CashFlow[[#Totals],[Projected]]</f>
        <v>4494</v>
      </c>
      <c r="D7" s="23">
        <f>CashFlow[[#Totals],[Actual]]</f>
        <v>6930</v>
      </c>
    </row>
  </sheetData>
  <pageMargins left="0.7" right="0.7" top="0.75" bottom="0.75" header="0.3" footer="0.3"/>
  <pageSetup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3FBB2B-C13C-40DC-B67B-3F8CEBFF0EFB}">
  <ds:schemaRefs>
    <ds:schemaRef ds:uri="http://purl.org/dc/terms/"/>
    <ds:schemaRef ds:uri="http://schemas.openxmlformats.org/package/2006/metadata/core-properties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1af3243-3dd4-4a8d-8c0d-dd76da1f02a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320CBDC-F61C-4483-8C7A-4FAB990F69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1D5BBA0-A26F-43F7-8CB9-067E47086C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Cash Flow</vt:lpstr>
      <vt:lpstr>Monthly Income</vt:lpstr>
      <vt:lpstr>Monthly Expenses</vt:lpstr>
      <vt:lpstr>Chart Data</vt:lpstr>
      <vt:lpstr>'Cash Flow'!Print_Titles</vt:lpstr>
      <vt:lpstr>'Monthly Expenses'!Print_Titles</vt:lpstr>
      <vt:lpstr>'Monthly Income'!Print_Titles</vt:lpstr>
      <vt:lpstr>Title1</vt:lpstr>
      <vt:lpstr>Title2</vt:lpstr>
      <vt:lpstr>Title3</vt:lpstr>
      <vt:lpstr>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2019-05-23T20:05:10Z</dcterms:created>
  <dcterms:modified xsi:type="dcterms:W3CDTF">2024-06-24T16:36:15Z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